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D14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 s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 s="1"/>
  <c r="F31" i="1"/>
  <c r="K31" i="1"/>
  <c r="F32" i="1"/>
  <c r="K32" i="1"/>
  <c r="D34" i="1"/>
  <c r="D33" i="1" s="1"/>
  <c r="E34" i="1"/>
  <c r="F34" i="1"/>
  <c r="K34" i="1" s="1"/>
  <c r="G34" i="1"/>
  <c r="H34" i="1"/>
  <c r="H33" i="1" s="1"/>
  <c r="I34" i="1"/>
  <c r="I33" i="1" s="1"/>
  <c r="J34" i="1"/>
  <c r="J33" i="1" s="1"/>
  <c r="F35" i="1"/>
  <c r="K35" i="1"/>
  <c r="F36" i="1"/>
  <c r="K36" i="1" s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E50" i="1"/>
  <c r="E49" i="1" s="1"/>
  <c r="F50" i="1"/>
  <c r="K50" i="1" s="1"/>
  <c r="G50" i="1"/>
  <c r="H50" i="1"/>
  <c r="I50" i="1"/>
  <c r="J50" i="1"/>
  <c r="F51" i="1"/>
  <c r="K51" i="1"/>
  <c r="D53" i="1"/>
  <c r="D52" i="1" s="1"/>
  <c r="E53" i="1"/>
  <c r="E52" i="1" s="1"/>
  <c r="G53" i="1"/>
  <c r="F53" i="1" s="1"/>
  <c r="K53" i="1" s="1"/>
  <c r="H53" i="1"/>
  <c r="H52" i="1" s="1"/>
  <c r="I53" i="1"/>
  <c r="I52" i="1" s="1"/>
  <c r="J53" i="1"/>
  <c r="J52" i="1" s="1"/>
  <c r="F54" i="1"/>
  <c r="K54" i="1" s="1"/>
  <c r="D55" i="1"/>
  <c r="E55" i="1"/>
  <c r="G55" i="1"/>
  <c r="F55" i="1" s="1"/>
  <c r="K55" i="1" s="1"/>
  <c r="H55" i="1"/>
  <c r="I55" i="1"/>
  <c r="J55" i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 s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/>
  <c r="D66" i="1"/>
  <c r="D65" i="1" s="1"/>
  <c r="D64" i="1" s="1"/>
  <c r="E66" i="1"/>
  <c r="E65" i="1" s="1"/>
  <c r="E64" i="1" s="1"/>
  <c r="G66" i="1"/>
  <c r="F66" i="1" s="1"/>
  <c r="K66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 s="1"/>
  <c r="F70" i="1"/>
  <c r="K70" i="1"/>
  <c r="I44" i="1" l="1"/>
  <c r="H49" i="1"/>
  <c r="H44" i="1" s="1"/>
  <c r="G33" i="1"/>
  <c r="F33" i="1" s="1"/>
  <c r="K33" i="1" s="1"/>
  <c r="J14" i="1"/>
  <c r="E44" i="1"/>
  <c r="I14" i="1"/>
  <c r="I13" i="1" s="1"/>
  <c r="D49" i="1"/>
  <c r="D44" i="1" s="1"/>
  <c r="D13" i="1" s="1"/>
  <c r="E33" i="1"/>
  <c r="H14" i="1"/>
  <c r="I49" i="1"/>
  <c r="J49" i="1"/>
  <c r="J44" i="1" s="1"/>
  <c r="E14" i="1"/>
  <c r="E13" i="1" s="1"/>
  <c r="G65" i="1"/>
  <c r="G46" i="1"/>
  <c r="G38" i="1"/>
  <c r="F38" i="1" s="1"/>
  <c r="K38" i="1" s="1"/>
  <c r="G61" i="1"/>
  <c r="F61" i="1" s="1"/>
  <c r="K61" i="1" s="1"/>
  <c r="G16" i="1"/>
  <c r="G52" i="1"/>
  <c r="F52" i="1" s="1"/>
  <c r="K52" i="1" s="1"/>
  <c r="G23" i="1"/>
  <c r="D11" i="1" l="1"/>
  <c r="D12" i="1"/>
  <c r="F23" i="1"/>
  <c r="K23" i="1" s="1"/>
  <c r="G22" i="1"/>
  <c r="F22" i="1" s="1"/>
  <c r="K22" i="1" s="1"/>
  <c r="J13" i="1"/>
  <c r="I12" i="1"/>
  <c r="I11" i="1"/>
  <c r="F16" i="1"/>
  <c r="K16" i="1" s="1"/>
  <c r="G15" i="1"/>
  <c r="H13" i="1"/>
  <c r="E12" i="1"/>
  <c r="E11" i="1"/>
  <c r="F46" i="1"/>
  <c r="K46" i="1" s="1"/>
  <c r="G45" i="1"/>
  <c r="F65" i="1"/>
  <c r="K65" i="1" s="1"/>
  <c r="G64" i="1"/>
  <c r="F64" i="1" s="1"/>
  <c r="K64" i="1" s="1"/>
  <c r="G49" i="1"/>
  <c r="F49" i="1" s="1"/>
  <c r="K49" i="1" s="1"/>
  <c r="F45" i="1" l="1"/>
  <c r="K45" i="1" s="1"/>
  <c r="G44" i="1"/>
  <c r="F44" i="1" s="1"/>
  <c r="K44" i="1" s="1"/>
  <c r="J12" i="1"/>
  <c r="J11" i="1"/>
  <c r="F15" i="1"/>
  <c r="K15" i="1" s="1"/>
  <c r="G14" i="1"/>
  <c r="H11" i="1"/>
  <c r="H12" i="1"/>
  <c r="F14" i="1" l="1"/>
  <c r="K14" i="1" s="1"/>
  <c r="G13" i="1"/>
  <c r="F13" i="1" l="1"/>
  <c r="K13" i="1" s="1"/>
  <c r="G12" i="1"/>
  <c r="F12" i="1" s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<sst xmlns="http://schemas.openxmlformats.org/spreadsheetml/2006/main" count="206" uniqueCount="206">
  <si>
    <t>JUDETUL VASLUI</t>
  </si>
  <si>
    <t>COMUNA RAFAILA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</si>
  <si>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</si>
  <si>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</si>
  <si>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</si>
  <si>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</si>
  <si>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</si>
  <si>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</si>
  <si>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</si>
  <si>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</si>
  <si>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</si>
  <si>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</si>
  <si>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</si>
  <si>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</si>
  <si>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</si>
  <si>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</si>
  <si>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</si>
  <si>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</si>
  <si>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</si>
  <si>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</si>
  <si>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</si>
  <si>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</si>
  <si>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</si>
  <si>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</si>
  <si>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</si>
  <si>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</si>
  <si>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</si>
  <si>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</si>
  <si>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</si>
  <si>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</si>
  <si>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</si>
  <si>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</si>
  <si>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</si>
  <si>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</si>
  <si>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</si>
  <si>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</si>
  <si>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</si>
  <si>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</si>
  <si>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</si>
  <si>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</si>
  <si>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</si>
  <si>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</si>
  <si>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</si>
  <si>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</si>
  <si>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</si>
  <si>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</si>
  <si>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</si>
  <si>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</si>
  <si>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</si>
  <si>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</si>
  <si>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</si>
  <si>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</si>
  <si>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</si>
  <si>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</si>
  <si>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</si>
  <si>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</si>
  <si>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</si>
  <si>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</si>
  <si>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</si>
  <si>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</si>
  <si>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</si>
  <si>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</si>
  <si>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</si>
  <si>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</si>
  <si>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</si>
  <si>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</si>
  <si>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</si>
  <si>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</si>
  <si>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</si>
  <si>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</si>
  <si>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</si>
  <si>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</si>
  <si>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</si>
  <si>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</si>
  <si>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</si>
  <si>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</si>
  <si>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</si>
  <si>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</si>
  <si>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</si>
  <si>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</si>
  <si>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</si>
  <si>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</si>
  <si>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</si>
  <si>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</si>
  <si>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</si>
  <si>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</si>
  <si>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</si>
  <si>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</si>
  <si>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</si>
  <si>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</si>
  <si>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</si>
  <si>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</si>
  <si>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</si>
  <si>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</si>
  <si>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</si>
  <si>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</si>
  <si>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</si>
  <si>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</si>
  <si>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</si>
  <si>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</si>
  <si>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</si>
  <si>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</si>
  <si>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</si>
  <si>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</si>
  <si>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</si>
  <si>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</si>
  <si>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</si>
  <si>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</si>
  <si>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</si>
  <si>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</si>
  <si>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</si>
  <si>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</si>
  <si>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</si>
  <si>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</si>
  <si>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</si>
  <si>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</si>
  <si>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</si>
  <si>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</si>
  <si>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</si>
  <si>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</si>
  <si>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</si>
  <si>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</si>
  <si>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</si>
  <si>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</si>
  <si>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</si>
  <si>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</si>
  <si>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</si>
  <si>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</si>
  <si>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</si>
  <si>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</si>
  <si>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</si>
  <si>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</si>
  <si>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</si>
  <si>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</si>
  <si>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</si>
  <si>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</si>
  <si>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</si>
  <si>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</si>
  <si>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</si>
  <si>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</si>
  <si>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</si>
  <si>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77</t>
  </si>
  <si>
    <t>Alte venituri din taxe administrative, eliberari permise</t>
  </si>
  <si>
    <t>34.02.50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</si>
  <si>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</si>
  <si>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</si>
  <si>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</si>
  <si>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</si>
  <si>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</si>
  <si>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</si>
  <si>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</si>
  <si>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</si>
  <si>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</si>
  <si>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</si>
  <si>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</si>
  <si>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</si>
  <si>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97</t>
  </si>
  <si>
    <t>Alte venituri</t>
  </si>
  <si>
    <t>36.02.50</t>
  </si>
  <si>
    <t>98</t>
  </si>
  <si>
    <t>Transferuri voluntare,  altele decat subventiile (cod 37.02.01+37.02.50)</t>
  </si>
  <si>
    <t>37.02</t>
  </si>
  <si>
    <t>99</t>
  </si>
  <si>
    <t>Donatii si sponsorizari</t>
  </si>
  <si>
    <t>37.02.01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</si>
  <si>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</si>
  <si>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</si>
  <si>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</si>
  <si>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</si>
  <si>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</si>
  <si>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</si>
  <si>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111</t>
  </si>
  <si>
    <t>III. OPERAŢIUNI FINANCIARE (cod 40.02+41.02)</t>
  </si>
  <si>
    <t>00.16</t>
  </si>
  <si>
    <t>112</t>
  </si>
  <si>
    <t>Încasări din rambursarea împrumuturilor acordate (cod 40.02.06+40.02.07+40.02.10+40.02.11+40.02.13+40.02.14+40.02.16+40.02.50)</t>
  </si>
  <si>
    <t>40.02</t>
  </si>
  <si>
    <t>118</t>
  </si>
  <si>
    <t>Sume din excedentul bugetului local utilizate pentru finantarea cheltuielilor sectiunii de dezvoltare</t>
  </si>
  <si>
    <t>40.02.14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</si>
  <si>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</si>
  <si>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</si>
  <si>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</si>
  <si>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</si>
  <si>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</si>
  <si>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</si>
  <si>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</si>
  <si>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</si>
  <si>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</si>
  <si>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153</t>
  </si>
  <si>
    <t>Subventii primite din Fondul de Interventie</t>
  </si>
  <si>
    <t>42.02.28</t>
  </si>
  <si>
    <t>157</t>
  </si>
  <si>
    <t>Subventii pentru acordarea ajutorului pentru incalzirea locuintei cu lemne, carbuni, combustibili petrolieri</t>
  </si>
  <si>
    <t>42.02.34</t>
  </si>
  <si>
    <t>162</t>
  </si>
  <si>
    <t>Subventii din bugetul de stat pentru finantarea sanatatii</t>
  </si>
  <si>
    <t>42.02.41</t>
  </si>
  <si>
    <t>181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</si>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</sst>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D13+D61+D64</f>
        <v>3046850</v>
      </c>
      <c r="E11" s="11">
        <f>E13+E61+E64</f>
        <v>5240653</v>
      </c>
      <c r="F11" s="11">
        <f>G11+H11</f>
        <v>5608134</v>
      </c>
      <c r="G11" s="11">
        <f>G13+G61+G64</f>
        <v>978889</v>
      </c>
      <c r="H11" s="11">
        <f>H13+H61+H64</f>
        <v>4629245</v>
      </c>
      <c r="I11" s="11">
        <f>I13+I61+I64</f>
        <v>4156459</v>
      </c>
      <c r="J11" s="11">
        <f>J13+J61+J64</f>
        <v>0</v>
      </c>
      <c r="K11" s="11">
        <f>F11-I11-J11</f>
        <v>1451675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D13-D34-D57+D61</f>
        <v>736500</v>
      </c>
      <c r="E12" s="11">
        <f>E13-E34-E57+E61</f>
        <v>748500</v>
      </c>
      <c r="F12" s="11">
        <f>G12+H12</f>
        <v>1895959</v>
      </c>
      <c r="G12" s="11">
        <f>G13-G34-G57+G61</f>
        <v>978889</v>
      </c>
      <c r="H12" s="11">
        <f>H13-H34-H57+H61</f>
        <v>917070</v>
      </c>
      <c r="I12" s="11">
        <f>I13-I34-I57+I61</f>
        <v>444284</v>
      </c>
      <c r="J12" s="11">
        <f>J13-J34-J57+J61</f>
        <v>0</v>
      </c>
      <c r="K12" s="11">
        <f>F12-I12-J12</f>
        <v>1451675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D14+D44</f>
        <v>2725850</v>
      </c>
      <c r="E13" s="11">
        <f>E14+E44</f>
        <v>2934129</v>
      </c>
      <c r="F13" s="11">
        <f>G13+H13</f>
        <v>4289156</v>
      </c>
      <c r="G13" s="11">
        <f>G14+G44</f>
        <v>978889</v>
      </c>
      <c r="H13" s="11">
        <f>H14+H44</f>
        <v>3310267</v>
      </c>
      <c r="I13" s="11">
        <f>I14+I44</f>
        <v>2837481</v>
      </c>
      <c r="J13" s="11">
        <f>J14+J44</f>
        <v>0</v>
      </c>
      <c r="K13" s="11">
        <f>F13-I13-J13</f>
        <v>1451675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D15+D22+D33</f>
        <v>2677850</v>
      </c>
      <c r="E14" s="11">
        <f>E15+E22+E33</f>
        <v>2839979</v>
      </c>
      <c r="F14" s="11">
        <f>G14+H14</f>
        <v>3305515</v>
      </c>
      <c r="G14" s="11">
        <f>G15+G22+G33</f>
        <v>471452</v>
      </c>
      <c r="H14" s="11">
        <f>H15+H22+H33</f>
        <v>2834063</v>
      </c>
      <c r="I14" s="11">
        <f>I15+I22+I33</f>
        <v>2757569</v>
      </c>
      <c r="J14" s="11">
        <f>J15+J22+J33</f>
        <v>0</v>
      </c>
      <c r="K14" s="11">
        <f>F14-I14-J14</f>
        <v>547946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311500</v>
      </c>
      <c r="E15" s="11">
        <f>+E16</f>
        <v>298500</v>
      </c>
      <c r="F15" s="11">
        <f>G15+H15</f>
        <v>522993</v>
      </c>
      <c r="G15" s="11">
        <f>+G16</f>
        <v>217484</v>
      </c>
      <c r="H15" s="11">
        <f>+H16</f>
        <v>305509</v>
      </c>
      <c r="I15" s="11">
        <f>+I16</f>
        <v>305509</v>
      </c>
      <c r="J15" s="11">
        <f>+J16</f>
        <v>0</v>
      </c>
      <c r="K15" s="11">
        <f>F15-I15-J15</f>
        <v>217484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311500</v>
      </c>
      <c r="E16" s="11">
        <f>E17+E19</f>
        <v>298500</v>
      </c>
      <c r="F16" s="11">
        <f>G16+H16</f>
        <v>522993</v>
      </c>
      <c r="G16" s="11">
        <f>G17+G19</f>
        <v>217484</v>
      </c>
      <c r="H16" s="11">
        <f>H17+H19</f>
        <v>305509</v>
      </c>
      <c r="I16" s="11">
        <f>I17+I19</f>
        <v>305509</v>
      </c>
      <c r="J16" s="11">
        <f>J17+J19</f>
        <v>0</v>
      </c>
      <c r="K16" s="11">
        <f>F16-I16-J16</f>
        <v>217484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1500</v>
      </c>
      <c r="E17" s="11">
        <f>+E18</f>
        <v>1500</v>
      </c>
      <c r="F17" s="11">
        <f>G17+H17</f>
        <v>988</v>
      </c>
      <c r="G17" s="11">
        <f>+G18</f>
        <v>0</v>
      </c>
      <c r="H17" s="11">
        <f>+H18</f>
        <v>988</v>
      </c>
      <c r="I17" s="11">
        <f>+I18</f>
        <v>988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1500</v>
      </c>
      <c r="E18" s="11">
        <v>1500</v>
      </c>
      <c r="F18" s="11">
        <f>G18+H18</f>
        <v>988</v>
      </c>
      <c r="G18" s="11">
        <v>0</v>
      </c>
      <c r="H18" s="11">
        <v>988</v>
      </c>
      <c r="I18" s="11">
        <v>988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310000</v>
      </c>
      <c r="E19" s="11">
        <f>E20+E21</f>
        <v>297000</v>
      </c>
      <c r="F19" s="11">
        <f>G19+H19</f>
        <v>522005</v>
      </c>
      <c r="G19" s="11">
        <f>G20+G21</f>
        <v>217484</v>
      </c>
      <c r="H19" s="11">
        <f>H20+H21</f>
        <v>304521</v>
      </c>
      <c r="I19" s="11">
        <f>I20+I21</f>
        <v>304521</v>
      </c>
      <c r="J19" s="11">
        <f>J20+J21</f>
        <v>0</v>
      </c>
      <c r="K19" s="11">
        <f>F19-I19-J19</f>
        <v>217484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105000</v>
      </c>
      <c r="E20" s="11">
        <v>105000</v>
      </c>
      <c r="F20" s="11">
        <f>G20+H20</f>
        <v>300422</v>
      </c>
      <c r="G20" s="11">
        <v>217484</v>
      </c>
      <c r="H20" s="11">
        <v>82938</v>
      </c>
      <c r="I20" s="11">
        <v>82938</v>
      </c>
      <c r="J20" s="11">
        <v>0</v>
      </c>
      <c r="K20" s="11">
        <f>F20-I20-J20</f>
        <v>217484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205000</v>
      </c>
      <c r="E21" s="11">
        <v>192000</v>
      </c>
      <c r="F21" s="11">
        <f>G21+H21</f>
        <v>221583</v>
      </c>
      <c r="G21" s="11">
        <v>0</v>
      </c>
      <c r="H21" s="11">
        <v>221583</v>
      </c>
      <c r="I21" s="11">
        <v>221583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118000</v>
      </c>
      <c r="E22" s="11">
        <f>E23</f>
        <v>104450</v>
      </c>
      <c r="F22" s="11">
        <f>G22+H22</f>
        <v>335658</v>
      </c>
      <c r="G22" s="11">
        <f>G23</f>
        <v>214740</v>
      </c>
      <c r="H22" s="11">
        <f>H23</f>
        <v>120918</v>
      </c>
      <c r="I22" s="11">
        <f>I23</f>
        <v>58420</v>
      </c>
      <c r="J22" s="11">
        <f>J23</f>
        <v>0</v>
      </c>
      <c r="K22" s="11">
        <f>F22-I22-J22</f>
        <v>277238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D24+D27+D31+D32</f>
        <v>118000</v>
      </c>
      <c r="E23" s="11">
        <f>E24+E27+E31+E32</f>
        <v>104450</v>
      </c>
      <c r="F23" s="11">
        <f>G23+H23</f>
        <v>335658</v>
      </c>
      <c r="G23" s="11">
        <f>G24+G27+G31+G32</f>
        <v>214740</v>
      </c>
      <c r="H23" s="11">
        <f>H24+H27+H31+H32</f>
        <v>120918</v>
      </c>
      <c r="I23" s="11">
        <f>I24+I27+I31+I32</f>
        <v>58420</v>
      </c>
      <c r="J23" s="11">
        <f>J24+J27+J31+J32</f>
        <v>0</v>
      </c>
      <c r="K23" s="11">
        <f>F23-I23-J23</f>
        <v>277238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f>D25+D26</f>
        <v>10000</v>
      </c>
      <c r="E24" s="11">
        <f>E25+E26</f>
        <v>10000</v>
      </c>
      <c r="F24" s="11">
        <f>G24+H24</f>
        <v>30206</v>
      </c>
      <c r="G24" s="11">
        <f>G25+G26</f>
        <v>19619</v>
      </c>
      <c r="H24" s="11">
        <f>H25+H26</f>
        <v>10587</v>
      </c>
      <c r="I24" s="11">
        <f>I25+I26</f>
        <v>4904</v>
      </c>
      <c r="J24" s="11">
        <f>J25+J26</f>
        <v>0</v>
      </c>
      <c r="K24" s="11">
        <f>F24-I24-J24</f>
        <v>25302</v>
      </c>
    </row>
    <row r="25" spans="1:11" s="6" customFormat="1" x14ac:dyDescent="0.25">
      <c r="A25" s="10" t="s">
        <v>63</v>
      </c>
      <c r="B25" s="10" t="s">
        <v>64</v>
      </c>
      <c r="C25" s="10" t="s">
        <v>65</v>
      </c>
      <c r="D25" s="11">
        <v>9200</v>
      </c>
      <c r="E25" s="11">
        <v>9200</v>
      </c>
      <c r="F25" s="11">
        <f>G25+H25</f>
        <v>29292</v>
      </c>
      <c r="G25" s="11">
        <v>18977</v>
      </c>
      <c r="H25" s="11">
        <v>10315</v>
      </c>
      <c r="I25" s="11">
        <v>4749</v>
      </c>
      <c r="J25" s="11">
        <v>0</v>
      </c>
      <c r="K25" s="11">
        <f>F25-I25-J25</f>
        <v>24543</v>
      </c>
    </row>
    <row r="26" spans="1:11" s="6" customFormat="1" x14ac:dyDescent="0.25">
      <c r="A26" s="10" t="s">
        <v>66</v>
      </c>
      <c r="B26" s="10" t="s">
        <v>67</v>
      </c>
      <c r="C26" s="10" t="s">
        <v>68</v>
      </c>
      <c r="D26" s="11">
        <v>800</v>
      </c>
      <c r="E26" s="11">
        <v>800</v>
      </c>
      <c r="F26" s="11">
        <f>G26+H26</f>
        <v>914</v>
      </c>
      <c r="G26" s="11">
        <v>642</v>
      </c>
      <c r="H26" s="11">
        <v>272</v>
      </c>
      <c r="I26" s="11">
        <v>155</v>
      </c>
      <c r="J26" s="11">
        <v>0</v>
      </c>
      <c r="K26" s="11">
        <f>F26-I26-J26</f>
        <v>759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D28+D29+D30</f>
        <v>98000</v>
      </c>
      <c r="E27" s="11">
        <f>E28+E29+E30</f>
        <v>84450</v>
      </c>
      <c r="F27" s="11">
        <f>G27+H27</f>
        <v>295348</v>
      </c>
      <c r="G27" s="11">
        <f>G28+G29+G30</f>
        <v>188383</v>
      </c>
      <c r="H27" s="11">
        <f>H28+H29+H30</f>
        <v>106965</v>
      </c>
      <c r="I27" s="11">
        <f>I28+I29+I30</f>
        <v>51215</v>
      </c>
      <c r="J27" s="11">
        <f>J28+J29+J30</f>
        <v>0</v>
      </c>
      <c r="K27" s="11">
        <f>F27-I27-J27</f>
        <v>244133</v>
      </c>
    </row>
    <row r="28" spans="1:11" s="6" customFormat="1" ht="22.5" x14ac:dyDescent="0.25">
      <c r="A28" s="10" t="s">
        <v>72</v>
      </c>
      <c r="B28" s="10" t="s">
        <v>73</v>
      </c>
      <c r="C28" s="10" t="s">
        <v>74</v>
      </c>
      <c r="D28" s="11">
        <v>54500</v>
      </c>
      <c r="E28" s="11">
        <v>40950</v>
      </c>
      <c r="F28" s="11">
        <f>G28+H28</f>
        <v>110301</v>
      </c>
      <c r="G28" s="11">
        <v>64798</v>
      </c>
      <c r="H28" s="11">
        <v>45503</v>
      </c>
      <c r="I28" s="11">
        <v>19797</v>
      </c>
      <c r="J28" s="11">
        <v>0</v>
      </c>
      <c r="K28" s="11">
        <f>F28-I28-J28</f>
        <v>90504</v>
      </c>
    </row>
    <row r="29" spans="1:11" s="6" customFormat="1" ht="22.5" x14ac:dyDescent="0.25">
      <c r="A29" s="10" t="s">
        <v>75</v>
      </c>
      <c r="B29" s="10" t="s">
        <v>76</v>
      </c>
      <c r="C29" s="10" t="s">
        <v>77</v>
      </c>
      <c r="D29" s="11">
        <v>500</v>
      </c>
      <c r="E29" s="11">
        <v>500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x14ac:dyDescent="0.25">
      <c r="A30" s="10" t="s">
        <v>78</v>
      </c>
      <c r="B30" s="10" t="s">
        <v>79</v>
      </c>
      <c r="C30" s="10" t="s">
        <v>80</v>
      </c>
      <c r="D30" s="11">
        <v>43000</v>
      </c>
      <c r="E30" s="11">
        <v>43000</v>
      </c>
      <c r="F30" s="11">
        <f>G30+H30</f>
        <v>185047</v>
      </c>
      <c r="G30" s="11">
        <v>123585</v>
      </c>
      <c r="H30" s="11">
        <v>61462</v>
      </c>
      <c r="I30" s="11">
        <v>31418</v>
      </c>
      <c r="J30" s="11">
        <v>0</v>
      </c>
      <c r="K30" s="11">
        <f>F30-I30-J30</f>
        <v>153629</v>
      </c>
    </row>
    <row r="31" spans="1:11" s="6" customFormat="1" x14ac:dyDescent="0.25">
      <c r="A31" s="10" t="s">
        <v>81</v>
      </c>
      <c r="B31" s="10" t="s">
        <v>82</v>
      </c>
      <c r="C31" s="10" t="s">
        <v>83</v>
      </c>
      <c r="D31" s="11">
        <v>0</v>
      </c>
      <c r="E31" s="11">
        <v>0</v>
      </c>
      <c r="F31" s="11">
        <f>G31+H31</f>
        <v>88</v>
      </c>
      <c r="G31" s="11">
        <v>0</v>
      </c>
      <c r="H31" s="11">
        <v>88</v>
      </c>
      <c r="I31" s="11">
        <v>88</v>
      </c>
      <c r="J31" s="11">
        <v>0</v>
      </c>
      <c r="K31" s="11">
        <f>F31-I31-J31</f>
        <v>0</v>
      </c>
    </row>
    <row r="32" spans="1:11" s="6" customFormat="1" x14ac:dyDescent="0.25">
      <c r="A32" s="10" t="s">
        <v>84</v>
      </c>
      <c r="B32" s="10" t="s">
        <v>85</v>
      </c>
      <c r="C32" s="10" t="s">
        <v>86</v>
      </c>
      <c r="D32" s="11">
        <v>10000</v>
      </c>
      <c r="E32" s="11">
        <v>10000</v>
      </c>
      <c r="F32" s="11">
        <f>G32+H32</f>
        <v>10016</v>
      </c>
      <c r="G32" s="11">
        <v>6738</v>
      </c>
      <c r="H32" s="11">
        <v>3278</v>
      </c>
      <c r="I32" s="11">
        <v>2213</v>
      </c>
      <c r="J32" s="11">
        <v>0</v>
      </c>
      <c r="K32" s="11">
        <f>F32-I32-J32</f>
        <v>7803</v>
      </c>
    </row>
    <row r="33" spans="1:11" s="6" customFormat="1" ht="22.5" x14ac:dyDescent="0.25">
      <c r="A33" s="10" t="s">
        <v>87</v>
      </c>
      <c r="B33" s="10" t="s">
        <v>88</v>
      </c>
      <c r="C33" s="10" t="s">
        <v>89</v>
      </c>
      <c r="D33" s="11">
        <f>D34+D38</f>
        <v>2248350</v>
      </c>
      <c r="E33" s="11">
        <f>E34+E38</f>
        <v>2437029</v>
      </c>
      <c r="F33" s="11">
        <f>G33+H33</f>
        <v>2446864</v>
      </c>
      <c r="G33" s="11">
        <f>G34+G38</f>
        <v>39228</v>
      </c>
      <c r="H33" s="11">
        <f>H34+H38</f>
        <v>2407636</v>
      </c>
      <c r="I33" s="11">
        <f>I34+I38</f>
        <v>2393640</v>
      </c>
      <c r="J33" s="11">
        <f>J34+J38</f>
        <v>0</v>
      </c>
      <c r="K33" s="11">
        <f>F33-I33-J33</f>
        <v>53224</v>
      </c>
    </row>
    <row r="34" spans="1:11" s="6" customFormat="1" ht="22.5" x14ac:dyDescent="0.25">
      <c r="A34" s="10" t="s">
        <v>90</v>
      </c>
      <c r="B34" s="10" t="s">
        <v>91</v>
      </c>
      <c r="C34" s="10" t="s">
        <v>92</v>
      </c>
      <c r="D34" s="11">
        <f>+D35+D36+D37</f>
        <v>2239350</v>
      </c>
      <c r="E34" s="11">
        <f>+E35+E36+E37</f>
        <v>2428029</v>
      </c>
      <c r="F34" s="11">
        <f>G34+H34</f>
        <v>2385636</v>
      </c>
      <c r="G34" s="11">
        <f>+G35+G36+G37</f>
        <v>0</v>
      </c>
      <c r="H34" s="11">
        <f>+H35+H36+H37</f>
        <v>2385636</v>
      </c>
      <c r="I34" s="11">
        <f>+I35+I36+I37</f>
        <v>2385636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93</v>
      </c>
      <c r="B35" s="10" t="s">
        <v>94</v>
      </c>
      <c r="C35" s="10" t="s">
        <v>95</v>
      </c>
      <c r="D35" s="11">
        <v>1646000</v>
      </c>
      <c r="E35" s="11">
        <v>1595000</v>
      </c>
      <c r="F35" s="11">
        <f>G35+H35</f>
        <v>1552607</v>
      </c>
      <c r="G35" s="11">
        <v>0</v>
      </c>
      <c r="H35" s="11">
        <v>1552607</v>
      </c>
      <c r="I35" s="11">
        <v>1552607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v>32000</v>
      </c>
      <c r="E36" s="11">
        <v>32000</v>
      </c>
      <c r="F36" s="11">
        <f>G36+H36</f>
        <v>32000</v>
      </c>
      <c r="G36" s="11">
        <v>0</v>
      </c>
      <c r="H36" s="11">
        <v>32000</v>
      </c>
      <c r="I36" s="11">
        <v>32000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99</v>
      </c>
      <c r="B37" s="10" t="s">
        <v>100</v>
      </c>
      <c r="C37" s="10" t="s">
        <v>101</v>
      </c>
      <c r="D37" s="11">
        <v>561350</v>
      </c>
      <c r="E37" s="11">
        <v>801029</v>
      </c>
      <c r="F37" s="11">
        <f>G37+H37</f>
        <v>801029</v>
      </c>
      <c r="G37" s="11">
        <v>0</v>
      </c>
      <c r="H37" s="11">
        <v>801029</v>
      </c>
      <c r="I37" s="11">
        <v>801029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102</v>
      </c>
      <c r="B38" s="10" t="s">
        <v>103</v>
      </c>
      <c r="C38" s="10" t="s">
        <v>104</v>
      </c>
      <c r="D38" s="11">
        <f>D39+D42+D43</f>
        <v>9000</v>
      </c>
      <c r="E38" s="11">
        <f>E39+E42+E43</f>
        <v>9000</v>
      </c>
      <c r="F38" s="11">
        <f>G38+H38</f>
        <v>61228</v>
      </c>
      <c r="G38" s="11">
        <f>G39+G42+G43</f>
        <v>39228</v>
      </c>
      <c r="H38" s="11">
        <f>H39+H42+H43</f>
        <v>22000</v>
      </c>
      <c r="I38" s="11">
        <f>I39+I42+I43</f>
        <v>8004</v>
      </c>
      <c r="J38" s="11">
        <f>J39+J42+J43</f>
        <v>0</v>
      </c>
      <c r="K38" s="11">
        <f>F38-I38-J38</f>
        <v>53224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f>D40+D41</f>
        <v>7500</v>
      </c>
      <c r="E39" s="11">
        <f>E40+E41</f>
        <v>7500</v>
      </c>
      <c r="F39" s="11">
        <f>G39+H39</f>
        <v>59201</v>
      </c>
      <c r="G39" s="11">
        <f>G40+G41</f>
        <v>39228</v>
      </c>
      <c r="H39" s="11">
        <f>H40+H41</f>
        <v>19973</v>
      </c>
      <c r="I39" s="11">
        <f>I40+I41</f>
        <v>5977</v>
      </c>
      <c r="J39" s="11">
        <f>J40+J41</f>
        <v>0</v>
      </c>
      <c r="K39" s="11">
        <f>F39-I39-J39</f>
        <v>53224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v>7000</v>
      </c>
      <c r="E40" s="11">
        <v>7000</v>
      </c>
      <c r="F40" s="11">
        <f>G40+H40</f>
        <v>57114</v>
      </c>
      <c r="G40" s="11">
        <v>38282</v>
      </c>
      <c r="H40" s="11">
        <v>18832</v>
      </c>
      <c r="I40" s="11">
        <v>5649</v>
      </c>
      <c r="J40" s="11">
        <v>0</v>
      </c>
      <c r="K40" s="11">
        <f>F40-I40-J40</f>
        <v>51465</v>
      </c>
    </row>
    <row r="41" spans="1:11" s="6" customFormat="1" ht="22.5" x14ac:dyDescent="0.25">
      <c r="A41" s="10" t="s">
        <v>111</v>
      </c>
      <c r="B41" s="10" t="s">
        <v>112</v>
      </c>
      <c r="C41" s="10" t="s">
        <v>113</v>
      </c>
      <c r="D41" s="11">
        <v>500</v>
      </c>
      <c r="E41" s="11">
        <v>500</v>
      </c>
      <c r="F41" s="11">
        <f>G41+H41</f>
        <v>2087</v>
      </c>
      <c r="G41" s="11">
        <v>946</v>
      </c>
      <c r="H41" s="11">
        <v>1141</v>
      </c>
      <c r="I41" s="11">
        <v>328</v>
      </c>
      <c r="J41" s="11">
        <v>0</v>
      </c>
      <c r="K41" s="11">
        <f>F41-I41-J41</f>
        <v>1759</v>
      </c>
    </row>
    <row r="42" spans="1:11" s="6" customFormat="1" ht="22.5" x14ac:dyDescent="0.25">
      <c r="A42" s="10" t="s">
        <v>114</v>
      </c>
      <c r="B42" s="10" t="s">
        <v>115</v>
      </c>
      <c r="C42" s="10" t="s">
        <v>116</v>
      </c>
      <c r="D42" s="11">
        <v>0</v>
      </c>
      <c r="E42" s="11">
        <v>0</v>
      </c>
      <c r="F42" s="11">
        <f>G42+H42</f>
        <v>2027</v>
      </c>
      <c r="G42" s="11">
        <v>0</v>
      </c>
      <c r="H42" s="11">
        <v>2027</v>
      </c>
      <c r="I42" s="11">
        <v>2027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117</v>
      </c>
      <c r="B43" s="10" t="s">
        <v>118</v>
      </c>
      <c r="C43" s="10" t="s">
        <v>119</v>
      </c>
      <c r="D43" s="11">
        <v>1500</v>
      </c>
      <c r="E43" s="11">
        <v>1500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x14ac:dyDescent="0.25">
      <c r="A44" s="10" t="s">
        <v>120</v>
      </c>
      <c r="B44" s="10" t="s">
        <v>121</v>
      </c>
      <c r="C44" s="10" t="s">
        <v>122</v>
      </c>
      <c r="D44" s="11">
        <f>D45+D49</f>
        <v>48000</v>
      </c>
      <c r="E44" s="11">
        <f>E45+E49</f>
        <v>94150</v>
      </c>
      <c r="F44" s="11">
        <f>G44+H44</f>
        <v>983641</v>
      </c>
      <c r="G44" s="11">
        <f>G45+G49</f>
        <v>507437</v>
      </c>
      <c r="H44" s="11">
        <f>H45+H49</f>
        <v>476204</v>
      </c>
      <c r="I44" s="11">
        <f>I45+I49</f>
        <v>79912</v>
      </c>
      <c r="J44" s="11">
        <f>J45+J49</f>
        <v>0</v>
      </c>
      <c r="K44" s="11">
        <f>F44-I44-J44</f>
        <v>903729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f>D46</f>
        <v>13500</v>
      </c>
      <c r="E45" s="11">
        <f>E46</f>
        <v>51800</v>
      </c>
      <c r="F45" s="11">
        <f>G45+H45</f>
        <v>86944</v>
      </c>
      <c r="G45" s="11">
        <f>G46</f>
        <v>3163</v>
      </c>
      <c r="H45" s="11">
        <f>H46</f>
        <v>83781</v>
      </c>
      <c r="I45" s="11">
        <f>I46</f>
        <v>52198</v>
      </c>
      <c r="J45" s="11">
        <f>J46</f>
        <v>0</v>
      </c>
      <c r="K45" s="11">
        <f>F45-I45-J45</f>
        <v>34746</v>
      </c>
    </row>
    <row r="46" spans="1:11" s="6" customFormat="1" ht="22.5" x14ac:dyDescent="0.25">
      <c r="A46" s="10" t="s">
        <v>126</v>
      </c>
      <c r="B46" s="10" t="s">
        <v>127</v>
      </c>
      <c r="C46" s="10" t="s">
        <v>128</v>
      </c>
      <c r="D46" s="11">
        <f>+D47</f>
        <v>13500</v>
      </c>
      <c r="E46" s="11">
        <f>+E47</f>
        <v>51800</v>
      </c>
      <c r="F46" s="11">
        <f>G46+H46</f>
        <v>86944</v>
      </c>
      <c r="G46" s="11">
        <f>+G47</f>
        <v>3163</v>
      </c>
      <c r="H46" s="11">
        <f>+H47</f>
        <v>83781</v>
      </c>
      <c r="I46" s="11">
        <f>+I47</f>
        <v>52198</v>
      </c>
      <c r="J46" s="11">
        <f>+J47</f>
        <v>0</v>
      </c>
      <c r="K46" s="11">
        <f>F46-I46-J46</f>
        <v>34746</v>
      </c>
    </row>
    <row r="47" spans="1:11" s="6" customFormat="1" x14ac:dyDescent="0.25">
      <c r="A47" s="10" t="s">
        <v>129</v>
      </c>
      <c r="B47" s="10" t="s">
        <v>130</v>
      </c>
      <c r="C47" s="10" t="s">
        <v>131</v>
      </c>
      <c r="D47" s="11">
        <f>D48</f>
        <v>13500</v>
      </c>
      <c r="E47" s="11">
        <f>E48</f>
        <v>51800</v>
      </c>
      <c r="F47" s="11">
        <f>G47+H47</f>
        <v>86944</v>
      </c>
      <c r="G47" s="11">
        <f>G48</f>
        <v>3163</v>
      </c>
      <c r="H47" s="11">
        <f>H48</f>
        <v>83781</v>
      </c>
      <c r="I47" s="11">
        <f>I48</f>
        <v>52198</v>
      </c>
      <c r="J47" s="11">
        <f>J48</f>
        <v>0</v>
      </c>
      <c r="K47" s="11">
        <f>F47-I47-J47</f>
        <v>34746</v>
      </c>
    </row>
    <row r="48" spans="1:11" s="6" customFormat="1" ht="22.5" x14ac:dyDescent="0.25">
      <c r="A48" s="10" t="s">
        <v>132</v>
      </c>
      <c r="B48" s="10" t="s">
        <v>133</v>
      </c>
      <c r="C48" s="10" t="s">
        <v>134</v>
      </c>
      <c r="D48" s="11">
        <v>13500</v>
      </c>
      <c r="E48" s="11">
        <v>51800</v>
      </c>
      <c r="F48" s="11">
        <f>G48+H48</f>
        <v>86944</v>
      </c>
      <c r="G48" s="11">
        <v>3163</v>
      </c>
      <c r="H48" s="11">
        <v>83781</v>
      </c>
      <c r="I48" s="11">
        <v>52198</v>
      </c>
      <c r="J48" s="11">
        <v>0</v>
      </c>
      <c r="K48" s="11">
        <f>F48-I48-J48</f>
        <v>34746</v>
      </c>
    </row>
    <row r="49" spans="1:11" s="6" customFormat="1" ht="22.5" x14ac:dyDescent="0.25">
      <c r="A49" s="10" t="s">
        <v>135</v>
      </c>
      <c r="B49" s="10" t="s">
        <v>136</v>
      </c>
      <c r="C49" s="10" t="s">
        <v>137</v>
      </c>
      <c r="D49" s="11">
        <f>+D50+D52+D55+D57</f>
        <v>34500</v>
      </c>
      <c r="E49" s="11">
        <f>+E50+E52+E55+E57</f>
        <v>42350</v>
      </c>
      <c r="F49" s="11">
        <f>G49+H49</f>
        <v>896697</v>
      </c>
      <c r="G49" s="11">
        <f>+G50+G52+G55+G57</f>
        <v>504274</v>
      </c>
      <c r="H49" s="11">
        <f>+H50+H52+H55+H57</f>
        <v>392423</v>
      </c>
      <c r="I49" s="11">
        <f>+I50+I52+I55+I57</f>
        <v>27714</v>
      </c>
      <c r="J49" s="11">
        <f>+J50+J52+J55+J57</f>
        <v>0</v>
      </c>
      <c r="K49" s="11">
        <f>F49-I49-J49</f>
        <v>868983</v>
      </c>
    </row>
    <row r="50" spans="1:11" s="6" customFormat="1" ht="22.5" x14ac:dyDescent="0.25">
      <c r="A50" s="10" t="s">
        <v>138</v>
      </c>
      <c r="B50" s="10" t="s">
        <v>139</v>
      </c>
      <c r="C50" s="10" t="s">
        <v>140</v>
      </c>
      <c r="D50" s="11">
        <f>+D51</f>
        <v>0</v>
      </c>
      <c r="E50" s="11">
        <f>+E51</f>
        <v>150</v>
      </c>
      <c r="F50" s="11">
        <f>G50+H50</f>
        <v>144</v>
      </c>
      <c r="G50" s="11">
        <f>+G51</f>
        <v>0</v>
      </c>
      <c r="H50" s="11">
        <f>+H51</f>
        <v>144</v>
      </c>
      <c r="I50" s="11">
        <f>+I51</f>
        <v>144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v>0</v>
      </c>
      <c r="E51" s="11">
        <v>150</v>
      </c>
      <c r="F51" s="11">
        <f>G51+H51</f>
        <v>144</v>
      </c>
      <c r="G51" s="11">
        <v>0</v>
      </c>
      <c r="H51" s="11">
        <v>144</v>
      </c>
      <c r="I51" s="11">
        <v>144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D53</f>
        <v>20000</v>
      </c>
      <c r="E52" s="11">
        <f>E53</f>
        <v>20000</v>
      </c>
      <c r="F52" s="11">
        <f>G52+H52</f>
        <v>880783</v>
      </c>
      <c r="G52" s="11">
        <f>G53</f>
        <v>499719</v>
      </c>
      <c r="H52" s="11">
        <f>H53</f>
        <v>381064</v>
      </c>
      <c r="I52" s="11">
        <f>I53</f>
        <v>16355</v>
      </c>
      <c r="J52" s="11">
        <f>J53</f>
        <v>0</v>
      </c>
      <c r="K52" s="11">
        <f>F52-I52-J52</f>
        <v>864428</v>
      </c>
    </row>
    <row r="53" spans="1:11" s="6" customFormat="1" ht="22.5" x14ac:dyDescent="0.25">
      <c r="A53" s="10" t="s">
        <v>147</v>
      </c>
      <c r="B53" s="10" t="s">
        <v>148</v>
      </c>
      <c r="C53" s="10" t="s">
        <v>149</v>
      </c>
      <c r="D53" s="11">
        <f>D54</f>
        <v>20000</v>
      </c>
      <c r="E53" s="11">
        <f>E54</f>
        <v>20000</v>
      </c>
      <c r="F53" s="11">
        <f>G53+H53</f>
        <v>880783</v>
      </c>
      <c r="G53" s="11">
        <f>G54</f>
        <v>499719</v>
      </c>
      <c r="H53" s="11">
        <f>H54</f>
        <v>381064</v>
      </c>
      <c r="I53" s="11">
        <f>I54</f>
        <v>16355</v>
      </c>
      <c r="J53" s="11">
        <f>J54</f>
        <v>0</v>
      </c>
      <c r="K53" s="11">
        <f>F53-I53-J53</f>
        <v>864428</v>
      </c>
    </row>
    <row r="54" spans="1:11" s="6" customFormat="1" ht="22.5" x14ac:dyDescent="0.25">
      <c r="A54" s="10" t="s">
        <v>150</v>
      </c>
      <c r="B54" s="10" t="s">
        <v>151</v>
      </c>
      <c r="C54" s="10" t="s">
        <v>152</v>
      </c>
      <c r="D54" s="11">
        <v>20000</v>
      </c>
      <c r="E54" s="11">
        <v>20000</v>
      </c>
      <c r="F54" s="11">
        <f>G54+H54</f>
        <v>880783</v>
      </c>
      <c r="G54" s="11">
        <v>499719</v>
      </c>
      <c r="H54" s="11">
        <v>381064</v>
      </c>
      <c r="I54" s="11">
        <v>16355</v>
      </c>
      <c r="J54" s="11">
        <v>0</v>
      </c>
      <c r="K54" s="11">
        <f>F54-I54-J54</f>
        <v>864428</v>
      </c>
    </row>
    <row r="55" spans="1:11" s="6" customFormat="1" ht="33" x14ac:dyDescent="0.25">
      <c r="A55" s="10" t="s">
        <v>153</v>
      </c>
      <c r="B55" s="10" t="s">
        <v>154</v>
      </c>
      <c r="C55" s="10" t="s">
        <v>155</v>
      </c>
      <c r="D55" s="11">
        <f>+D56</f>
        <v>14500</v>
      </c>
      <c r="E55" s="11">
        <f>+E56</f>
        <v>14500</v>
      </c>
      <c r="F55" s="11">
        <f>G55+H55</f>
        <v>8209</v>
      </c>
      <c r="G55" s="11">
        <f>+G56</f>
        <v>4555</v>
      </c>
      <c r="H55" s="11">
        <f>+H56</f>
        <v>3654</v>
      </c>
      <c r="I55" s="11">
        <f>+I56</f>
        <v>3654</v>
      </c>
      <c r="J55" s="11">
        <f>+J56</f>
        <v>0</v>
      </c>
      <c r="K55" s="11">
        <f>F55-I55-J55</f>
        <v>4555</v>
      </c>
    </row>
    <row r="56" spans="1:11" s="6" customFormat="1" x14ac:dyDescent="0.25">
      <c r="A56" s="10" t="s">
        <v>156</v>
      </c>
      <c r="B56" s="10" t="s">
        <v>157</v>
      </c>
      <c r="C56" s="10" t="s">
        <v>158</v>
      </c>
      <c r="D56" s="11">
        <v>14500</v>
      </c>
      <c r="E56" s="11">
        <v>14500</v>
      </c>
      <c r="F56" s="11">
        <f>G56+H56</f>
        <v>8209</v>
      </c>
      <c r="G56" s="11">
        <v>4555</v>
      </c>
      <c r="H56" s="11">
        <v>3654</v>
      </c>
      <c r="I56" s="11">
        <v>3654</v>
      </c>
      <c r="J56" s="11">
        <v>0</v>
      </c>
      <c r="K56" s="11">
        <f>F56-I56-J56</f>
        <v>4555</v>
      </c>
    </row>
    <row r="57" spans="1:11" s="6" customFormat="1" ht="22.5" x14ac:dyDescent="0.25">
      <c r="A57" s="10" t="s">
        <v>159</v>
      </c>
      <c r="B57" s="10" t="s">
        <v>160</v>
      </c>
      <c r="C57" s="10" t="s">
        <v>161</v>
      </c>
      <c r="D57" s="11">
        <f>D58+D59+D60</f>
        <v>0</v>
      </c>
      <c r="E57" s="11">
        <f>E58+E59+E60</f>
        <v>7700</v>
      </c>
      <c r="F57" s="11">
        <f>G57+H57</f>
        <v>7561</v>
      </c>
      <c r="G57" s="11">
        <f>G58+G59+G60</f>
        <v>0</v>
      </c>
      <c r="H57" s="11">
        <f>H58+H59+H60</f>
        <v>7561</v>
      </c>
      <c r="I57" s="11">
        <f>I58+I59+I60</f>
        <v>7561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162</v>
      </c>
      <c r="B58" s="10" t="s">
        <v>163</v>
      </c>
      <c r="C58" s="10" t="s">
        <v>164</v>
      </c>
      <c r="D58" s="11">
        <v>0</v>
      </c>
      <c r="E58" s="11">
        <v>7700</v>
      </c>
      <c r="F58" s="11">
        <f>G58+H58</f>
        <v>7561</v>
      </c>
      <c r="G58" s="11">
        <v>0</v>
      </c>
      <c r="H58" s="11">
        <v>7561</v>
      </c>
      <c r="I58" s="11">
        <v>7561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165</v>
      </c>
      <c r="B59" s="10" t="s">
        <v>166</v>
      </c>
      <c r="C59" s="10" t="s">
        <v>167</v>
      </c>
      <c r="D59" s="11">
        <v>-100000</v>
      </c>
      <c r="E59" s="11">
        <v>-79900</v>
      </c>
      <c r="F59" s="11">
        <f>G59+H59</f>
        <v>40000</v>
      </c>
      <c r="G59" s="11">
        <v>0</v>
      </c>
      <c r="H59" s="11">
        <v>40000</v>
      </c>
      <c r="I59" s="11">
        <v>40000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168</v>
      </c>
      <c r="B60" s="10" t="s">
        <v>169</v>
      </c>
      <c r="C60" s="10" t="s">
        <v>170</v>
      </c>
      <c r="D60" s="11">
        <v>100000</v>
      </c>
      <c r="E60" s="11">
        <v>79900</v>
      </c>
      <c r="F60" s="11">
        <f>G60+H60</f>
        <v>-40000</v>
      </c>
      <c r="G60" s="11">
        <v>0</v>
      </c>
      <c r="H60" s="11">
        <v>-40000</v>
      </c>
      <c r="I60" s="11">
        <v>-40000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171</v>
      </c>
      <c r="B61" s="10" t="s">
        <v>172</v>
      </c>
      <c r="C61" s="10" t="s">
        <v>173</v>
      </c>
      <c r="D61" s="11">
        <f>D62</f>
        <v>250000</v>
      </c>
      <c r="E61" s="11">
        <f>E62</f>
        <v>250100</v>
      </c>
      <c r="F61" s="11">
        <f>G61+H61</f>
        <v>0</v>
      </c>
      <c r="G61" s="11">
        <f>G62</f>
        <v>0</v>
      </c>
      <c r="H61" s="11">
        <f>H62</f>
        <v>0</v>
      </c>
      <c r="I61" s="11">
        <f>I62</f>
        <v>0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174</v>
      </c>
      <c r="B62" s="10" t="s">
        <v>175</v>
      </c>
      <c r="C62" s="10" t="s">
        <v>176</v>
      </c>
      <c r="D62" s="11">
        <f>+D63</f>
        <v>250000</v>
      </c>
      <c r="E62" s="11">
        <f>+E63</f>
        <v>250100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177</v>
      </c>
      <c r="B63" s="10" t="s">
        <v>178</v>
      </c>
      <c r="C63" s="10" t="s">
        <v>179</v>
      </c>
      <c r="D63" s="11">
        <v>250000</v>
      </c>
      <c r="E63" s="11">
        <v>250100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>
        <f>D65</f>
        <v>71000</v>
      </c>
      <c r="E64" s="11">
        <f>E65</f>
        <v>2056424</v>
      </c>
      <c r="F64" s="11">
        <f>G64+H64</f>
        <v>1318978</v>
      </c>
      <c r="G64" s="11">
        <f>G65</f>
        <v>0</v>
      </c>
      <c r="H64" s="11">
        <f>H65</f>
        <v>1318978</v>
      </c>
      <c r="I64" s="11">
        <f>I65</f>
        <v>1318978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183</v>
      </c>
      <c r="B65" s="10" t="s">
        <v>184</v>
      </c>
      <c r="C65" s="10" t="s">
        <v>185</v>
      </c>
      <c r="D65" s="11">
        <f>D66</f>
        <v>71000</v>
      </c>
      <c r="E65" s="11">
        <f>E66</f>
        <v>2056424</v>
      </c>
      <c r="F65" s="11">
        <f>G65+H65</f>
        <v>1318978</v>
      </c>
      <c r="G65" s="11">
        <f>G66</f>
        <v>0</v>
      </c>
      <c r="H65" s="11">
        <f>H66</f>
        <v>1318978</v>
      </c>
      <c r="I65" s="11">
        <f>I66</f>
        <v>1318978</v>
      </c>
      <c r="J65" s="11">
        <f>J66</f>
        <v>0</v>
      </c>
      <c r="K65" s="11">
        <f>F65-I65-J65</f>
        <v>0</v>
      </c>
    </row>
    <row r="66" spans="1:12" s="6" customFormat="1" ht="75" x14ac:dyDescent="0.25">
      <c r="A66" s="10" t="s">
        <v>186</v>
      </c>
      <c r="B66" s="10" t="s">
        <v>187</v>
      </c>
      <c r="C66" s="10" t="s">
        <v>188</v>
      </c>
      <c r="D66" s="11">
        <f>+D67+D68+D69+D70</f>
        <v>71000</v>
      </c>
      <c r="E66" s="11">
        <f>+E67+E68+E69+E70</f>
        <v>2056424</v>
      </c>
      <c r="F66" s="11">
        <f>G66+H66</f>
        <v>1318978</v>
      </c>
      <c r="G66" s="11">
        <f>+G67+G68+G69+G70</f>
        <v>0</v>
      </c>
      <c r="H66" s="11">
        <f>+H67+H68+H69+H70</f>
        <v>1318978</v>
      </c>
      <c r="I66" s="11">
        <f>+I67+I68+I69+I70</f>
        <v>1318978</v>
      </c>
      <c r="J66" s="11">
        <f>+J67+J68+J69+J70</f>
        <v>0</v>
      </c>
      <c r="K66" s="11">
        <f>F66-I66-J66</f>
        <v>0</v>
      </c>
    </row>
    <row r="67" spans="1:12" s="6" customFormat="1" x14ac:dyDescent="0.25">
      <c r="A67" s="10" t="s">
        <v>189</v>
      </c>
      <c r="B67" s="10" t="s">
        <v>190</v>
      </c>
      <c r="C67" s="10" t="s">
        <v>191</v>
      </c>
      <c r="D67" s="11">
        <v>0</v>
      </c>
      <c r="E67" s="11">
        <v>90000</v>
      </c>
      <c r="F67" s="11">
        <f>G67+H67</f>
        <v>90000</v>
      </c>
      <c r="G67" s="11">
        <v>0</v>
      </c>
      <c r="H67" s="11">
        <v>90000</v>
      </c>
      <c r="I67" s="11">
        <v>90000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192</v>
      </c>
      <c r="B68" s="10" t="s">
        <v>193</v>
      </c>
      <c r="C68" s="10" t="s">
        <v>194</v>
      </c>
      <c r="D68" s="11">
        <v>35000</v>
      </c>
      <c r="E68" s="11">
        <v>35000</v>
      </c>
      <c r="F68" s="11">
        <f>G68+H68</f>
        <v>27023</v>
      </c>
      <c r="G68" s="11">
        <v>0</v>
      </c>
      <c r="H68" s="11">
        <v>27023</v>
      </c>
      <c r="I68" s="11">
        <v>27023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195</v>
      </c>
      <c r="B69" s="10" t="s">
        <v>196</v>
      </c>
      <c r="C69" s="10" t="s">
        <v>197</v>
      </c>
      <c r="D69" s="11">
        <v>36000</v>
      </c>
      <c r="E69" s="11">
        <v>36000</v>
      </c>
      <c r="F69" s="11">
        <f>G69+H69</f>
        <v>35802</v>
      </c>
      <c r="G69" s="11">
        <v>0</v>
      </c>
      <c r="H69" s="11">
        <v>35802</v>
      </c>
      <c r="I69" s="11">
        <v>35802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198</v>
      </c>
      <c r="B70" s="10" t="s">
        <v>199</v>
      </c>
      <c r="C70" s="10" t="s">
        <v>200</v>
      </c>
      <c r="D70" s="11">
        <v>0</v>
      </c>
      <c r="E70" s="11">
        <v>1895424</v>
      </c>
      <c r="F70" s="11">
        <f>G70+H70</f>
        <v>1166153</v>
      </c>
      <c r="G70" s="11">
        <v>0</v>
      </c>
      <c r="H70" s="11">
        <v>1166153</v>
      </c>
      <c r="I70" s="11">
        <v>1166153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201</v>
      </c>
      <c r="B72" s="13"/>
      <c r="C72" s="13"/>
      <c r="D72" s="13"/>
      <c r="E72" s="13" t="s">
        <v>203</v>
      </c>
      <c r="F72" s="13"/>
      <c r="G72" s="13"/>
      <c r="H72" s="13"/>
      <c r="I72" s="13" t="s">
        <v>204</v>
      </c>
      <c r="J72" s="13"/>
      <c r="K72" s="13"/>
      <c r="L72" s="13"/>
    </row>
    <row r="73" spans="1:12" x14ac:dyDescent="0.25">
      <c r="A73" s="3" t="s">
        <v>202</v>
      </c>
      <c r="B73" s="3"/>
      <c r="C73" s="3"/>
      <c r="D73" s="3"/>
      <c r="E73" s="3"/>
      <c r="F73" s="3"/>
      <c r="G73" s="3"/>
      <c r="H73" s="3"/>
      <c r="I73" s="3" t="s">
        <v>205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4">
    <mergeCell ref="A72:D72"/>
    <mergeCell ref="A73:D73"/>
    <mergeCell ref="E72:H72"/>
    <mergeCell ref="E73:H73"/>
    <mergeCell ref="I72:L72"/>
    <mergeCell ref="I73:L73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2017-02-08T13:45:40Z</dcterms:created>
  <dcterms:modified xsi:type="dcterms:W3CDTF">2017-02-08T13:45:43Z</dcterms:modified>
</cp:coreProperties>
</file>