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J16" i="1"/>
  <c r="J17" i="1"/>
  <c r="J18" i="1"/>
  <c r="J19" i="1"/>
  <c r="D20" i="1"/>
  <c r="E20" i="1"/>
  <c r="F20" i="1"/>
  <c r="G20" i="1"/>
  <c r="H20" i="1"/>
  <c r="J20" i="1" s="1"/>
  <c r="I20" i="1"/>
  <c r="K20" i="1"/>
  <c r="J21" i="1"/>
  <c r="J22" i="1"/>
  <c r="J23" i="1"/>
  <c r="J24" i="1"/>
  <c r="J25" i="1"/>
  <c r="D27" i="1"/>
  <c r="D26" i="1" s="1"/>
  <c r="E27" i="1"/>
  <c r="E26" i="1" s="1"/>
  <c r="F27" i="1"/>
  <c r="F26" i="1" s="1"/>
  <c r="G27" i="1"/>
  <c r="G26" i="1" s="1"/>
  <c r="H27" i="1"/>
  <c r="H26" i="1" s="1"/>
  <c r="I27" i="1"/>
  <c r="J27" i="1" s="1"/>
  <c r="K27" i="1"/>
  <c r="K26" i="1" s="1"/>
  <c r="J28" i="1"/>
  <c r="J29" i="1"/>
  <c r="J30" i="1"/>
  <c r="J31" i="1"/>
  <c r="J32" i="1"/>
  <c r="J33" i="1"/>
  <c r="D34" i="1"/>
  <c r="E34" i="1"/>
  <c r="F34" i="1"/>
  <c r="G34" i="1"/>
  <c r="H34" i="1"/>
  <c r="J34" i="1" s="1"/>
  <c r="I34" i="1"/>
  <c r="K34" i="1"/>
  <c r="J35" i="1"/>
  <c r="D36" i="1"/>
  <c r="E36" i="1"/>
  <c r="F36" i="1"/>
  <c r="G36" i="1"/>
  <c r="H36" i="1"/>
  <c r="I36" i="1"/>
  <c r="J36" i="1"/>
  <c r="K36" i="1"/>
  <c r="J37" i="1"/>
  <c r="D38" i="1"/>
  <c r="E38" i="1"/>
  <c r="F38" i="1"/>
  <c r="G38" i="1"/>
  <c r="H38" i="1"/>
  <c r="I38" i="1"/>
  <c r="J38" i="1" s="1"/>
  <c r="K38" i="1"/>
  <c r="J39" i="1"/>
  <c r="J40" i="1"/>
  <c r="J41" i="1"/>
  <c r="D42" i="1"/>
  <c r="E42" i="1"/>
  <c r="F42" i="1"/>
  <c r="G42" i="1"/>
  <c r="H42" i="1"/>
  <c r="J42" i="1" s="1"/>
  <c r="I42" i="1"/>
  <c r="K42" i="1"/>
  <c r="J43" i="1"/>
  <c r="D44" i="1"/>
  <c r="E44" i="1"/>
  <c r="F44" i="1"/>
  <c r="G44" i="1"/>
  <c r="H44" i="1"/>
  <c r="I44" i="1"/>
  <c r="J44" i="1"/>
  <c r="K44" i="1"/>
  <c r="J45" i="1"/>
  <c r="D46" i="1"/>
  <c r="E46" i="1"/>
  <c r="F46" i="1"/>
  <c r="G46" i="1"/>
  <c r="H46" i="1"/>
  <c r="J46" i="1" s="1"/>
  <c r="I46" i="1"/>
  <c r="K46" i="1"/>
  <c r="D47" i="1"/>
  <c r="E47" i="1"/>
  <c r="F47" i="1"/>
  <c r="G47" i="1"/>
  <c r="H47" i="1"/>
  <c r="J47" i="1" s="1"/>
  <c r="I47" i="1"/>
  <c r="K47" i="1"/>
  <c r="D48" i="1"/>
  <c r="E48" i="1"/>
  <c r="F48" i="1"/>
  <c r="G48" i="1"/>
  <c r="H48" i="1"/>
  <c r="J48" i="1" s="1"/>
  <c r="I48" i="1"/>
  <c r="K48" i="1"/>
  <c r="J49" i="1"/>
  <c r="H52" i="1"/>
  <c r="H51" i="1" s="1"/>
  <c r="D53" i="1"/>
  <c r="D52" i="1" s="1"/>
  <c r="D51" i="1" s="1"/>
  <c r="D50" i="1" s="1"/>
  <c r="E53" i="1"/>
  <c r="E52" i="1" s="1"/>
  <c r="E51" i="1" s="1"/>
  <c r="E50" i="1" s="1"/>
  <c r="F53" i="1"/>
  <c r="F52" i="1" s="1"/>
  <c r="F51" i="1" s="1"/>
  <c r="F50" i="1" s="1"/>
  <c r="G53" i="1"/>
  <c r="G52" i="1" s="1"/>
  <c r="G51" i="1" s="1"/>
  <c r="G50" i="1" s="1"/>
  <c r="H53" i="1"/>
  <c r="J53" i="1" s="1"/>
  <c r="I53" i="1"/>
  <c r="I52" i="1" s="1"/>
  <c r="I51" i="1" s="1"/>
  <c r="I50" i="1" s="1"/>
  <c r="K53" i="1"/>
  <c r="K52" i="1" s="1"/>
  <c r="K51" i="1" s="1"/>
  <c r="K50" i="1" s="1"/>
  <c r="J54" i="1"/>
  <c r="J55" i="1"/>
  <c r="J56" i="1"/>
  <c r="K11" i="1" l="1"/>
  <c r="K10" i="1" s="1"/>
  <c r="K12" i="1"/>
  <c r="D11" i="1"/>
  <c r="D10" i="1" s="1"/>
  <c r="D12" i="1"/>
  <c r="I11" i="1"/>
  <c r="I10" i="1" s="1"/>
  <c r="I12" i="1"/>
  <c r="G11" i="1"/>
  <c r="G10" i="1" s="1"/>
  <c r="G12" i="1"/>
  <c r="J26" i="1"/>
  <c r="F11" i="1"/>
  <c r="F10" i="1" s="1"/>
  <c r="F12" i="1"/>
  <c r="J51" i="1"/>
  <c r="H50" i="1"/>
  <c r="J50" i="1" s="1"/>
  <c r="H12" i="1"/>
  <c r="J12" i="1" s="1"/>
  <c r="H11" i="1"/>
  <c r="J13" i="1"/>
  <c r="E11" i="1"/>
  <c r="E10" i="1" s="1"/>
  <c r="E12" i="1"/>
  <c r="I26" i="1"/>
  <c r="J52" i="1"/>
  <c r="J14" i="1"/>
  <c r="H10" i="1" l="1"/>
  <c r="J10" i="1" s="1"/>
  <c r="J11" i="1"/>
</calcChain>
</file>

<file path=xl/sharedStrings.xml><?xml version="1.0" encoding="utf-8"?>
<sst xmlns="http://schemas.openxmlformats.org/spreadsheetml/2006/main" count="165" uniqueCount="165">
  <si>
    <t>NR................/...........2017</t>
  </si>
  <si>
    <t>Biroul contabilitate</t>
  </si>
  <si>
    <t xml:space="preserve"> Anexa 7</t>
  </si>
  <si>
    <t>Cont de executie - Detalierea cheltuielilor - Trimestrul: 3, Anul: 2017</t>
  </si>
  <si>
    <t>Capitolul: 65.02.04.01 - Invatamant secundar inferior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</si>
  <si>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</si>
  <si>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</si>
  <si>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</si>
  <si>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</si>
  <si>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</si>
  <si>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</si>
  <si>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</si>
  <si>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</si>
  <si>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</si>
  <si>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</si>
  <si>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</si>
  <si>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</si>
  <si>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</si>
  <si>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</si>
  <si>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</si>
  <si>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</si>
  <si>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</si>
  <si>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</si>
  <si>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</si>
  <si>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</si>
  <si>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</si>
  <si>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</si>
  <si>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</si>
  <si>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</si>
  <si>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</si>
  <si>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</si>
  <si>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</si>
  <si>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</si>
  <si>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</si>
  <si>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</si>
  <si>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</si>
  <si>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</si>
  <si>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</si>
  <si>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</si>
  <si>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</si>
  <si>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17</t>
  </si>
  <si>
    <t>Fond pentru posturi ocupate prin cumul</t>
  </si>
  <si>
    <t>10.01.10</t>
  </si>
  <si>
    <t>18</t>
  </si>
  <si>
    <t>Fond aferent platii cu ora</t>
  </si>
  <si>
    <t>10.01.11</t>
  </si>
  <si>
    <t>24</t>
  </si>
  <si>
    <t>Alte drepturi salariale in bani</t>
  </si>
  <si>
    <t>10.01.30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</si>
  <si>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</si>
  <si>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</si>
  <si>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</si>
  <si>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</si>
  <si>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</si>
  <si>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</si>
  <si>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</si>
  <si>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</si>
  <si>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</si>
  <si>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</si>
  <si>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</si>
  <si>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</si>
  <si>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</si>
  <si>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</si>
  <si>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</si>
  <si>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</si>
  <si>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</si>
  <si>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</si>
  <si>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</si>
  <si>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</si>
  <si>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</si>
  <si>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</si>
  <si>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</si>
  <si>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</si>
  <si>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44</t>
  </si>
  <si>
    <t>Materiale pentru curatenie</t>
  </si>
  <si>
    <t>20.01.02</t>
  </si>
  <si>
    <t>45</t>
  </si>
  <si>
    <t>Incalzit, Iluminat si forta motrica</t>
  </si>
  <si>
    <t>20.01.03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</si>
  <si>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</si>
  <si>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</si>
  <si>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</si>
  <si>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</si>
  <si>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</si>
  <si>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</si>
  <si>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</si>
  <si>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</si>
  <si>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</si>
  <si>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</si>
  <si>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</si>
  <si>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</si>
  <si>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57</t>
  </si>
  <si>
    <t>Medicamente si materiale sanitare  (cod 20.04.01 la 20.04.04)</t>
  </si>
  <si>
    <t>20.04</t>
  </si>
  <si>
    <t>58</t>
  </si>
  <si>
    <t xml:space="preserve">Medicamente </t>
  </si>
  <si>
    <t>20.04.01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</si>
  <si>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</si>
  <si>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</si>
  <si>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</si>
  <si>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</si>
  <si>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</si>
  <si>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</si>
  <si>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</si>
  <si>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</si>
  <si>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</si>
  <si>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</si>
  <si>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</si>
  <si>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</si>
  <si>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</si>
  <si>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</si>
  <si>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</si>
  <si>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74</t>
  </si>
  <si>
    <t>Protectia muncii</t>
  </si>
  <si>
    <t>20.14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</si>
  <si>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</si>
  <si>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</si>
  <si>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</si>
  <si>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</si>
  <si>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</si>
  <si>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</si>
  <si>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170</t>
  </si>
  <si>
    <t>TITLUL XI ALTE CHELTUIELI   (cod 59.01+59.02+59.11+59.12+59.15+59.17+59.22+59.25+59.30)</t>
  </si>
  <si>
    <t>59</t>
  </si>
  <si>
    <t>171</t>
  </si>
  <si>
    <t xml:space="preserve">Burse </t>
  </si>
  <si>
    <t>59.01</t>
  </si>
  <si>
    <t>208</t>
  </si>
  <si>
    <t>PLATI EFECTUATE IN ANII PRECEDENTI SI RECUPERATE IN ANUL CURENT (cod 85)</t>
  </si>
  <si>
    <t>84</t>
  </si>
  <si>
    <t>210</t>
  </si>
  <si>
    <t>TITLUL XIX PLATI EFECTUATE IN ANII PRECEDENTI SI RECUPERATE IN ANUL CURENT</t>
  </si>
  <si>
    <t>85</t>
  </si>
  <si>
    <t>211</t>
  </si>
  <si>
    <t>Plati efectuate in anii precedenti si recuperate in anul curent</t>
  </si>
  <si>
    <t>85.01</t>
  </si>
  <si>
    <t>212</t>
  </si>
  <si>
    <t>Plati efectuate in anii precedenti si recuperate in anul curent - sectiunea functionare</t>
  </si>
  <si>
    <t>85.01.01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</si>
  <si>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</si>
  <si>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</si>
  <si>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</si>
  <si>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</si>
  <si>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</si>
  <si>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</si>
  <si>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</si>
  <si>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</si>
  <si>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</si>
  <si>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</si>
  <si>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</si>
  <si>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</si>
  <si>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400</t>
  </si>
  <si>
    <t>Masini, echipamente si mijloace de transport</t>
  </si>
  <si>
    <t>71.01.02</t>
  </si>
  <si>
    <t>401</t>
  </si>
  <si>
    <t>Mobilier, aparatura birotica si alte active corporale</t>
  </si>
  <si>
    <t>71.01.03</t>
  </si>
  <si>
    <t>402</t>
  </si>
  <si>
    <t>Alte active fixe</t>
  </si>
  <si>
    <t>71.01.30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</si>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</sst>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D11+D50</f>
        <v>802900</v>
      </c>
      <c r="E10" s="11">
        <f>E11+E50</f>
        <v>802900</v>
      </c>
      <c r="F10" s="11">
        <f>F11+F50</f>
        <v>633562</v>
      </c>
      <c r="G10" s="11">
        <f>G11+G50</f>
        <v>633562</v>
      </c>
      <c r="H10" s="11">
        <f>H11+H50</f>
        <v>633562</v>
      </c>
      <c r="I10" s="11">
        <f>I11+I50</f>
        <v>501214</v>
      </c>
      <c r="J10" s="11">
        <f>H10-I10</f>
        <v>132348</v>
      </c>
      <c r="K10" s="11">
        <f>K11+K50</f>
        <v>531620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D13+D26+D44+D49</f>
        <v>802900</v>
      </c>
      <c r="E11" s="11">
        <f>E13+E26+E44+E49</f>
        <v>802900</v>
      </c>
      <c r="F11" s="11">
        <f>F13+F26+F44+F49</f>
        <v>633562</v>
      </c>
      <c r="G11" s="11">
        <f>G13+G26+G44+G49</f>
        <v>633562</v>
      </c>
      <c r="H11" s="11">
        <f>H13+H26+H44+H49</f>
        <v>633562</v>
      </c>
      <c r="I11" s="11">
        <f>I13+I26+I44+I49</f>
        <v>501214</v>
      </c>
      <c r="J11" s="11">
        <f>H11-I11</f>
        <v>132348</v>
      </c>
      <c r="K11" s="11">
        <f>K13+K26+K44+K49</f>
        <v>483814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D13+D26+D44</f>
        <v>802900</v>
      </c>
      <c r="E12" s="11">
        <f>E13+E26+E44</f>
        <v>802900</v>
      </c>
      <c r="F12" s="11">
        <f>F13+F26+F44</f>
        <v>633562</v>
      </c>
      <c r="G12" s="11">
        <f>G13+G26+G44</f>
        <v>633562</v>
      </c>
      <c r="H12" s="11">
        <f>H13+H26+H44</f>
        <v>633562</v>
      </c>
      <c r="I12" s="11">
        <f>I13+I26+I44</f>
        <v>505513</v>
      </c>
      <c r="J12" s="11">
        <f>H12-I12</f>
        <v>128049</v>
      </c>
      <c r="K12" s="11">
        <f>K13+K26+K44</f>
        <v>483814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D14+D20</f>
        <v>713900</v>
      </c>
      <c r="E13" s="11">
        <f>E14+E20</f>
        <v>713900</v>
      </c>
      <c r="F13" s="11">
        <f>F14+F20</f>
        <v>569800</v>
      </c>
      <c r="G13" s="11">
        <f>G14+G20</f>
        <v>569800</v>
      </c>
      <c r="H13" s="11">
        <f>H14+H20</f>
        <v>569800</v>
      </c>
      <c r="I13" s="11">
        <f>I14+I20</f>
        <v>454617</v>
      </c>
      <c r="J13" s="11">
        <f>H13-I13</f>
        <v>115183</v>
      </c>
      <c r="K13" s="11">
        <f>K14+K20</f>
        <v>455282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D15+D16+D17+D18+D19</f>
        <v>608600</v>
      </c>
      <c r="E14" s="11">
        <f>E15+E16+E17+E18+E19</f>
        <v>608600</v>
      </c>
      <c r="F14" s="11">
        <f>F15+F16+F17+F18+F19</f>
        <v>482600</v>
      </c>
      <c r="G14" s="11">
        <f>G15+G16+G17+G18+G19</f>
        <v>482600</v>
      </c>
      <c r="H14" s="11">
        <f>H15+H16+H17+H18+H19</f>
        <v>482600</v>
      </c>
      <c r="I14" s="11">
        <f>I15+I16+I17+I18+I19</f>
        <v>371135</v>
      </c>
      <c r="J14" s="11">
        <f>H14-I14</f>
        <v>111465</v>
      </c>
      <c r="K14" s="11">
        <f>K15+K16+K17+K18+K19</f>
        <v>371678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450100</v>
      </c>
      <c r="E15" s="11">
        <v>450100</v>
      </c>
      <c r="F15" s="11">
        <v>351100</v>
      </c>
      <c r="G15" s="11">
        <v>351100</v>
      </c>
      <c r="H15" s="11">
        <v>351100</v>
      </c>
      <c r="I15" s="11">
        <v>295754</v>
      </c>
      <c r="J15" s="11">
        <f>H15-I15</f>
        <v>55346</v>
      </c>
      <c r="K15" s="11">
        <v>295948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v>23500</v>
      </c>
      <c r="E16" s="11">
        <v>23500</v>
      </c>
      <c r="F16" s="11">
        <v>19500</v>
      </c>
      <c r="G16" s="11">
        <v>19500</v>
      </c>
      <c r="H16" s="11">
        <v>19500</v>
      </c>
      <c r="I16" s="11">
        <v>10529</v>
      </c>
      <c r="J16" s="11">
        <f>H16-I16</f>
        <v>8971</v>
      </c>
      <c r="K16" s="11">
        <v>10545</v>
      </c>
    </row>
    <row r="17" spans="1:11" s="6" customFormat="1" x14ac:dyDescent="0.25">
      <c r="A17" s="10" t="s">
        <v>40</v>
      </c>
      <c r="B17" s="10" t="s">
        <v>41</v>
      </c>
      <c r="C17" s="10" t="s">
        <v>42</v>
      </c>
      <c r="D17" s="11">
        <v>40000</v>
      </c>
      <c r="E17" s="11">
        <v>40000</v>
      </c>
      <c r="F17" s="11">
        <v>33000</v>
      </c>
      <c r="G17" s="11">
        <v>33000</v>
      </c>
      <c r="H17" s="11">
        <v>33000</v>
      </c>
      <c r="I17" s="11">
        <v>29878</v>
      </c>
      <c r="J17" s="11">
        <f>H17-I17</f>
        <v>3122</v>
      </c>
      <c r="K17" s="11">
        <v>32624</v>
      </c>
    </row>
    <row r="18" spans="1:11" s="6" customFormat="1" x14ac:dyDescent="0.25">
      <c r="A18" s="10" t="s">
        <v>43</v>
      </c>
      <c r="B18" s="10" t="s">
        <v>44</v>
      </c>
      <c r="C18" s="10" t="s">
        <v>45</v>
      </c>
      <c r="D18" s="11">
        <v>90000</v>
      </c>
      <c r="E18" s="11">
        <v>90000</v>
      </c>
      <c r="F18" s="11">
        <v>74000</v>
      </c>
      <c r="G18" s="11">
        <v>74000</v>
      </c>
      <c r="H18" s="11">
        <v>74000</v>
      </c>
      <c r="I18" s="11">
        <v>32424</v>
      </c>
      <c r="J18" s="11">
        <f>H18-I18</f>
        <v>41576</v>
      </c>
      <c r="K18" s="11">
        <v>30011</v>
      </c>
    </row>
    <row r="19" spans="1:11" s="6" customFormat="1" x14ac:dyDescent="0.25">
      <c r="A19" s="10" t="s">
        <v>46</v>
      </c>
      <c r="B19" s="10" t="s">
        <v>47</v>
      </c>
      <c r="C19" s="10" t="s">
        <v>48</v>
      </c>
      <c r="D19" s="11">
        <v>5000</v>
      </c>
      <c r="E19" s="11">
        <v>5000</v>
      </c>
      <c r="F19" s="11">
        <v>5000</v>
      </c>
      <c r="G19" s="11">
        <v>5000</v>
      </c>
      <c r="H19" s="11">
        <v>5000</v>
      </c>
      <c r="I19" s="11">
        <v>2550</v>
      </c>
      <c r="J19" s="11">
        <f>H19-I19</f>
        <v>2450</v>
      </c>
      <c r="K19" s="11">
        <v>2550</v>
      </c>
    </row>
    <row r="20" spans="1:11" s="6" customFormat="1" x14ac:dyDescent="0.25">
      <c r="A20" s="10" t="s">
        <v>49</v>
      </c>
      <c r="B20" s="10" t="s">
        <v>50</v>
      </c>
      <c r="C20" s="10" t="s">
        <v>51</v>
      </c>
      <c r="D20" s="11">
        <f>D21+D22+D23+D24+D25</f>
        <v>105300</v>
      </c>
      <c r="E20" s="11">
        <f>E21+E22+E23+E24+E25</f>
        <v>105300</v>
      </c>
      <c r="F20" s="11">
        <f>F21+F22+F23+F24+F25</f>
        <v>87200</v>
      </c>
      <c r="G20" s="11">
        <f>G21+G22+G23+G24+G25</f>
        <v>87200</v>
      </c>
      <c r="H20" s="11">
        <f>H21+H22+H23+H24+H25</f>
        <v>87200</v>
      </c>
      <c r="I20" s="11">
        <f>I21+I22+I23+I24+I25</f>
        <v>83482</v>
      </c>
      <c r="J20" s="11">
        <f>H20-I20</f>
        <v>3718</v>
      </c>
      <c r="K20" s="11">
        <f>K21+K22+K23+K24+K25</f>
        <v>83604</v>
      </c>
    </row>
    <row r="21" spans="1:11" s="6" customFormat="1" x14ac:dyDescent="0.25">
      <c r="A21" s="10" t="s">
        <v>52</v>
      </c>
      <c r="B21" s="10" t="s">
        <v>53</v>
      </c>
      <c r="C21" s="10" t="s">
        <v>54</v>
      </c>
      <c r="D21" s="11">
        <v>71000</v>
      </c>
      <c r="E21" s="11">
        <v>71000</v>
      </c>
      <c r="F21" s="11">
        <v>59000</v>
      </c>
      <c r="G21" s="11">
        <v>59000</v>
      </c>
      <c r="H21" s="11">
        <v>59000</v>
      </c>
      <c r="I21" s="11">
        <v>58623</v>
      </c>
      <c r="J21" s="11">
        <f>H21-I21</f>
        <v>377</v>
      </c>
      <c r="K21" s="11">
        <v>58708</v>
      </c>
    </row>
    <row r="22" spans="1:11" s="6" customFormat="1" x14ac:dyDescent="0.25">
      <c r="A22" s="10" t="s">
        <v>55</v>
      </c>
      <c r="B22" s="10" t="s">
        <v>56</v>
      </c>
      <c r="C22" s="10" t="s">
        <v>57</v>
      </c>
      <c r="D22" s="11">
        <v>2500</v>
      </c>
      <c r="E22" s="11">
        <v>2500</v>
      </c>
      <c r="F22" s="11">
        <v>1900</v>
      </c>
      <c r="G22" s="11">
        <v>1900</v>
      </c>
      <c r="H22" s="11">
        <v>1900</v>
      </c>
      <c r="I22" s="11">
        <v>1814</v>
      </c>
      <c r="J22" s="11">
        <f>H22-I22</f>
        <v>86</v>
      </c>
      <c r="K22" s="11">
        <v>1817</v>
      </c>
    </row>
    <row r="23" spans="1:11" s="6" customFormat="1" x14ac:dyDescent="0.25">
      <c r="A23" s="10" t="s">
        <v>58</v>
      </c>
      <c r="B23" s="10" t="s">
        <v>59</v>
      </c>
      <c r="C23" s="10" t="s">
        <v>60</v>
      </c>
      <c r="D23" s="11">
        <v>25000</v>
      </c>
      <c r="E23" s="11">
        <v>25000</v>
      </c>
      <c r="F23" s="11">
        <v>21000</v>
      </c>
      <c r="G23" s="11">
        <v>21000</v>
      </c>
      <c r="H23" s="11">
        <v>21000</v>
      </c>
      <c r="I23" s="11">
        <v>19300</v>
      </c>
      <c r="J23" s="11">
        <f>H23-I23</f>
        <v>1700</v>
      </c>
      <c r="K23" s="11">
        <v>19328</v>
      </c>
    </row>
    <row r="24" spans="1:11" s="6" customFormat="1" ht="22.5" x14ac:dyDescent="0.25">
      <c r="A24" s="10" t="s">
        <v>61</v>
      </c>
      <c r="B24" s="10" t="s">
        <v>62</v>
      </c>
      <c r="C24" s="10" t="s">
        <v>63</v>
      </c>
      <c r="D24" s="11">
        <v>2000</v>
      </c>
      <c r="E24" s="11">
        <v>2000</v>
      </c>
      <c r="F24" s="11">
        <v>1500</v>
      </c>
      <c r="G24" s="11">
        <v>1500</v>
      </c>
      <c r="H24" s="11">
        <v>1500</v>
      </c>
      <c r="I24" s="11">
        <v>590</v>
      </c>
      <c r="J24" s="11">
        <f>H24-I24</f>
        <v>910</v>
      </c>
      <c r="K24" s="11">
        <v>591</v>
      </c>
    </row>
    <row r="25" spans="1:11" s="6" customFormat="1" x14ac:dyDescent="0.25">
      <c r="A25" s="10" t="s">
        <v>64</v>
      </c>
      <c r="B25" s="10" t="s">
        <v>65</v>
      </c>
      <c r="C25" s="10" t="s">
        <v>66</v>
      </c>
      <c r="D25" s="11">
        <v>4800</v>
      </c>
      <c r="E25" s="11">
        <v>4800</v>
      </c>
      <c r="F25" s="11">
        <v>3800</v>
      </c>
      <c r="G25" s="11">
        <v>3800</v>
      </c>
      <c r="H25" s="11">
        <v>3800</v>
      </c>
      <c r="I25" s="11">
        <v>3155</v>
      </c>
      <c r="J25" s="11">
        <f>H25-I25</f>
        <v>645</v>
      </c>
      <c r="K25" s="11">
        <v>3160</v>
      </c>
    </row>
    <row r="26" spans="1:11" s="6" customFormat="1" ht="22.5" x14ac:dyDescent="0.25">
      <c r="A26" s="10" t="s">
        <v>67</v>
      </c>
      <c r="B26" s="10" t="s">
        <v>68</v>
      </c>
      <c r="C26" s="10" t="s">
        <v>69</v>
      </c>
      <c r="D26" s="11">
        <f>D27+D33+D34+D36+D38+D40+D41+D42</f>
        <v>75000</v>
      </c>
      <c r="E26" s="11">
        <f>E27+E33+E34+E36+E38+E40+E41+E42</f>
        <v>75000</v>
      </c>
      <c r="F26" s="11">
        <f>F27+F33+F34+F36+F38+F40+F41+F42</f>
        <v>52262</v>
      </c>
      <c r="G26" s="11">
        <f>G27+G33+G34+G36+G38+G40+G41+G42</f>
        <v>52262</v>
      </c>
      <c r="H26" s="11">
        <f>H27+H33+H34+H36+H38+H40+H41+H42</f>
        <v>52262</v>
      </c>
      <c r="I26" s="11">
        <f>I27+I33+I34+I36+I38+I40+I41+I42</f>
        <v>39886</v>
      </c>
      <c r="J26" s="11">
        <f>H26-I26</f>
        <v>12376</v>
      </c>
      <c r="K26" s="11">
        <f>K27+K33+K34+K36+K38+K40+K41+K42</f>
        <v>17522</v>
      </c>
    </row>
    <row r="27" spans="1:11" s="6" customFormat="1" x14ac:dyDescent="0.25">
      <c r="A27" s="10" t="s">
        <v>70</v>
      </c>
      <c r="B27" s="10" t="s">
        <v>71</v>
      </c>
      <c r="C27" s="10" t="s">
        <v>72</v>
      </c>
      <c r="D27" s="11">
        <f>+D28+D29+D30+D31+D32</f>
        <v>40500</v>
      </c>
      <c r="E27" s="11">
        <f>+E28+E29+E30+E31+E32</f>
        <v>40500</v>
      </c>
      <c r="F27" s="11">
        <f>+F28+F29+F30+F31+F32</f>
        <v>29403</v>
      </c>
      <c r="G27" s="11">
        <f>+G28+G29+G30+G31+G32</f>
        <v>29403</v>
      </c>
      <c r="H27" s="11">
        <f>+H28+H29+H30+H31+H32</f>
        <v>29403</v>
      </c>
      <c r="I27" s="11">
        <f>+I28+I29+I30+I31+I32</f>
        <v>29403</v>
      </c>
      <c r="J27" s="11">
        <f>H27-I27</f>
        <v>0</v>
      </c>
      <c r="K27" s="11">
        <f>+K28+K29+K30+K31+K32</f>
        <v>10223</v>
      </c>
    </row>
    <row r="28" spans="1:11" s="6" customFormat="1" x14ac:dyDescent="0.25">
      <c r="A28" s="10" t="s">
        <v>73</v>
      </c>
      <c r="B28" s="10" t="s">
        <v>74</v>
      </c>
      <c r="C28" s="10" t="s">
        <v>75</v>
      </c>
      <c r="D28" s="11">
        <v>8500</v>
      </c>
      <c r="E28" s="11">
        <v>8500</v>
      </c>
      <c r="F28" s="11">
        <v>0</v>
      </c>
      <c r="G28" s="11">
        <v>0</v>
      </c>
      <c r="H28" s="11">
        <v>0</v>
      </c>
      <c r="I28" s="11">
        <v>0</v>
      </c>
      <c r="J28" s="11">
        <f>H28-I28</f>
        <v>0</v>
      </c>
      <c r="K28" s="11">
        <v>0</v>
      </c>
    </row>
    <row r="29" spans="1:11" s="6" customFormat="1" x14ac:dyDescent="0.25">
      <c r="A29" s="10" t="s">
        <v>76</v>
      </c>
      <c r="B29" s="10" t="s">
        <v>77</v>
      </c>
      <c r="C29" s="10" t="s">
        <v>78</v>
      </c>
      <c r="D29" s="11">
        <v>18000</v>
      </c>
      <c r="E29" s="11">
        <v>18000</v>
      </c>
      <c r="F29" s="11">
        <v>18000</v>
      </c>
      <c r="G29" s="11">
        <v>18000</v>
      </c>
      <c r="H29" s="11">
        <v>18000</v>
      </c>
      <c r="I29" s="11">
        <v>18000</v>
      </c>
      <c r="J29" s="11">
        <f>H29-I29</f>
        <v>0</v>
      </c>
      <c r="K29" s="11">
        <v>624</v>
      </c>
    </row>
    <row r="30" spans="1:11" s="6" customFormat="1" x14ac:dyDescent="0.25">
      <c r="A30" s="10" t="s">
        <v>79</v>
      </c>
      <c r="B30" s="10" t="s">
        <v>80</v>
      </c>
      <c r="C30" s="10" t="s">
        <v>81</v>
      </c>
      <c r="D30" s="11">
        <v>2000</v>
      </c>
      <c r="E30" s="11">
        <v>2000</v>
      </c>
      <c r="F30" s="11">
        <v>672</v>
      </c>
      <c r="G30" s="11">
        <v>672</v>
      </c>
      <c r="H30" s="11">
        <v>672</v>
      </c>
      <c r="I30" s="11">
        <v>672</v>
      </c>
      <c r="J30" s="11">
        <f>H30-I30</f>
        <v>0</v>
      </c>
      <c r="K30" s="11">
        <v>672</v>
      </c>
    </row>
    <row r="31" spans="1:11" s="6" customFormat="1" ht="22.5" x14ac:dyDescent="0.25">
      <c r="A31" s="10" t="s">
        <v>82</v>
      </c>
      <c r="B31" s="10" t="s">
        <v>83</v>
      </c>
      <c r="C31" s="10" t="s">
        <v>84</v>
      </c>
      <c r="D31" s="11">
        <v>3000</v>
      </c>
      <c r="E31" s="11">
        <v>3000</v>
      </c>
      <c r="F31" s="11">
        <v>3000</v>
      </c>
      <c r="G31" s="11">
        <v>3000</v>
      </c>
      <c r="H31" s="11">
        <v>3000</v>
      </c>
      <c r="I31" s="11">
        <v>3000</v>
      </c>
      <c r="J31" s="11">
        <f>H31-I31</f>
        <v>0</v>
      </c>
      <c r="K31" s="11">
        <v>75</v>
      </c>
    </row>
    <row r="32" spans="1:11" s="6" customFormat="1" ht="22.5" x14ac:dyDescent="0.25">
      <c r="A32" s="10" t="s">
        <v>85</v>
      </c>
      <c r="B32" s="10" t="s">
        <v>86</v>
      </c>
      <c r="C32" s="10" t="s">
        <v>87</v>
      </c>
      <c r="D32" s="11">
        <v>9000</v>
      </c>
      <c r="E32" s="11">
        <v>9000</v>
      </c>
      <c r="F32" s="11">
        <v>7731</v>
      </c>
      <c r="G32" s="11">
        <v>7731</v>
      </c>
      <c r="H32" s="11">
        <v>7731</v>
      </c>
      <c r="I32" s="11">
        <v>7731</v>
      </c>
      <c r="J32" s="11">
        <f>H32-I32</f>
        <v>0</v>
      </c>
      <c r="K32" s="11">
        <v>8852</v>
      </c>
    </row>
    <row r="33" spans="1:11" s="6" customFormat="1" x14ac:dyDescent="0.25">
      <c r="A33" s="10" t="s">
        <v>88</v>
      </c>
      <c r="B33" s="10" t="s">
        <v>89</v>
      </c>
      <c r="C33" s="10" t="s">
        <v>90</v>
      </c>
      <c r="D33" s="11">
        <v>6000</v>
      </c>
      <c r="E33" s="11">
        <v>6000</v>
      </c>
      <c r="F33" s="11">
        <v>0</v>
      </c>
      <c r="G33" s="11">
        <v>0</v>
      </c>
      <c r="H33" s="11">
        <v>0</v>
      </c>
      <c r="I33" s="11">
        <v>0</v>
      </c>
      <c r="J33" s="11">
        <f>H33-I33</f>
        <v>0</v>
      </c>
      <c r="K33" s="11">
        <v>0</v>
      </c>
    </row>
    <row r="34" spans="1:11" s="6" customFormat="1" ht="22.5" x14ac:dyDescent="0.25">
      <c r="A34" s="10" t="s">
        <v>91</v>
      </c>
      <c r="B34" s="10" t="s">
        <v>92</v>
      </c>
      <c r="C34" s="10" t="s">
        <v>93</v>
      </c>
      <c r="D34" s="11">
        <f>D35</f>
        <v>500</v>
      </c>
      <c r="E34" s="11">
        <f>E35</f>
        <v>500</v>
      </c>
      <c r="F34" s="11">
        <f>F35</f>
        <v>500</v>
      </c>
      <c r="G34" s="11">
        <f>G35</f>
        <v>500</v>
      </c>
      <c r="H34" s="11">
        <f>H35</f>
        <v>500</v>
      </c>
      <c r="I34" s="11">
        <f>I35</f>
        <v>0</v>
      </c>
      <c r="J34" s="11">
        <f>H34-I34</f>
        <v>500</v>
      </c>
      <c r="K34" s="11">
        <f>K35</f>
        <v>0</v>
      </c>
    </row>
    <row r="35" spans="1:11" s="6" customFormat="1" x14ac:dyDescent="0.25">
      <c r="A35" s="10" t="s">
        <v>94</v>
      </c>
      <c r="B35" s="10" t="s">
        <v>95</v>
      </c>
      <c r="C35" s="10" t="s">
        <v>96</v>
      </c>
      <c r="D35" s="11">
        <v>500</v>
      </c>
      <c r="E35" s="11">
        <v>500</v>
      </c>
      <c r="F35" s="11">
        <v>500</v>
      </c>
      <c r="G35" s="11">
        <v>500</v>
      </c>
      <c r="H35" s="11">
        <v>500</v>
      </c>
      <c r="I35" s="11">
        <v>0</v>
      </c>
      <c r="J35" s="11">
        <f>H35-I35</f>
        <v>500</v>
      </c>
      <c r="K35" s="11">
        <v>0</v>
      </c>
    </row>
    <row r="36" spans="1:11" s="6" customFormat="1" ht="22.5" x14ac:dyDescent="0.25">
      <c r="A36" s="10" t="s">
        <v>97</v>
      </c>
      <c r="B36" s="10" t="s">
        <v>98</v>
      </c>
      <c r="C36" s="10" t="s">
        <v>99</v>
      </c>
      <c r="D36" s="11">
        <f>+D37</f>
        <v>10000</v>
      </c>
      <c r="E36" s="11">
        <f>+E37</f>
        <v>10000</v>
      </c>
      <c r="F36" s="11">
        <f>+F37</f>
        <v>5616</v>
      </c>
      <c r="G36" s="11">
        <f>+G37</f>
        <v>5616</v>
      </c>
      <c r="H36" s="11">
        <f>+H37</f>
        <v>5616</v>
      </c>
      <c r="I36" s="11">
        <f>+I37</f>
        <v>0</v>
      </c>
      <c r="J36" s="11">
        <f>H36-I36</f>
        <v>5616</v>
      </c>
      <c r="K36" s="11">
        <f>+K37</f>
        <v>0</v>
      </c>
    </row>
    <row r="37" spans="1:11" s="6" customFormat="1" x14ac:dyDescent="0.25">
      <c r="A37" s="10" t="s">
        <v>100</v>
      </c>
      <c r="B37" s="10" t="s">
        <v>101</v>
      </c>
      <c r="C37" s="10" t="s">
        <v>102</v>
      </c>
      <c r="D37" s="11">
        <v>10000</v>
      </c>
      <c r="E37" s="11">
        <v>10000</v>
      </c>
      <c r="F37" s="11">
        <v>5616</v>
      </c>
      <c r="G37" s="11">
        <v>5616</v>
      </c>
      <c r="H37" s="11">
        <v>5616</v>
      </c>
      <c r="I37" s="11">
        <v>0</v>
      </c>
      <c r="J37" s="11">
        <f>H37-I37</f>
        <v>5616</v>
      </c>
      <c r="K37" s="11">
        <v>0</v>
      </c>
    </row>
    <row r="38" spans="1:11" s="6" customFormat="1" ht="22.5" x14ac:dyDescent="0.25">
      <c r="A38" s="10" t="s">
        <v>103</v>
      </c>
      <c r="B38" s="10" t="s">
        <v>104</v>
      </c>
      <c r="C38" s="10" t="s">
        <v>105</v>
      </c>
      <c r="D38" s="11">
        <f>D39</f>
        <v>3000</v>
      </c>
      <c r="E38" s="11">
        <f>E39</f>
        <v>3000</v>
      </c>
      <c r="F38" s="11">
        <f>F39</f>
        <v>2000</v>
      </c>
      <c r="G38" s="11">
        <f>G39</f>
        <v>2000</v>
      </c>
      <c r="H38" s="11">
        <f>H39</f>
        <v>2000</v>
      </c>
      <c r="I38" s="11">
        <f>I39</f>
        <v>1800</v>
      </c>
      <c r="J38" s="11">
        <f>H38-I38</f>
        <v>200</v>
      </c>
      <c r="K38" s="11">
        <f>K39</f>
        <v>1800</v>
      </c>
    </row>
    <row r="39" spans="1:11" s="6" customFormat="1" x14ac:dyDescent="0.25">
      <c r="A39" s="10" t="s">
        <v>106</v>
      </c>
      <c r="B39" s="10" t="s">
        <v>107</v>
      </c>
      <c r="C39" s="10" t="s">
        <v>108</v>
      </c>
      <c r="D39" s="11">
        <v>3000</v>
      </c>
      <c r="E39" s="11">
        <v>3000</v>
      </c>
      <c r="F39" s="11">
        <v>2000</v>
      </c>
      <c r="G39" s="11">
        <v>2000</v>
      </c>
      <c r="H39" s="11">
        <v>2000</v>
      </c>
      <c r="I39" s="11">
        <v>1800</v>
      </c>
      <c r="J39" s="11">
        <f>H39-I39</f>
        <v>200</v>
      </c>
      <c r="K39" s="11">
        <v>1800</v>
      </c>
    </row>
    <row r="40" spans="1:11" s="6" customFormat="1" x14ac:dyDescent="0.25">
      <c r="A40" s="10" t="s">
        <v>109</v>
      </c>
      <c r="B40" s="10" t="s">
        <v>110</v>
      </c>
      <c r="C40" s="10" t="s">
        <v>111</v>
      </c>
      <c r="D40" s="11">
        <v>2000</v>
      </c>
      <c r="E40" s="11">
        <v>2000</v>
      </c>
      <c r="F40" s="11">
        <v>2000</v>
      </c>
      <c r="G40" s="11">
        <v>2000</v>
      </c>
      <c r="H40" s="11">
        <v>2000</v>
      </c>
      <c r="I40" s="11">
        <v>940</v>
      </c>
      <c r="J40" s="11">
        <f>H40-I40</f>
        <v>1060</v>
      </c>
      <c r="K40" s="11">
        <v>940</v>
      </c>
    </row>
    <row r="41" spans="1:11" s="6" customFormat="1" x14ac:dyDescent="0.25">
      <c r="A41" s="10" t="s">
        <v>112</v>
      </c>
      <c r="B41" s="10" t="s">
        <v>113</v>
      </c>
      <c r="C41" s="10" t="s">
        <v>114</v>
      </c>
      <c r="D41" s="11">
        <v>5000</v>
      </c>
      <c r="E41" s="11">
        <v>5000</v>
      </c>
      <c r="F41" s="11">
        <v>5000</v>
      </c>
      <c r="G41" s="11">
        <v>5000</v>
      </c>
      <c r="H41" s="11">
        <v>5000</v>
      </c>
      <c r="I41" s="11">
        <v>0</v>
      </c>
      <c r="J41" s="11">
        <f>H41-I41</f>
        <v>5000</v>
      </c>
      <c r="K41" s="11">
        <v>0</v>
      </c>
    </row>
    <row r="42" spans="1:11" s="6" customFormat="1" ht="33" x14ac:dyDescent="0.25">
      <c r="A42" s="10" t="s">
        <v>115</v>
      </c>
      <c r="B42" s="10" t="s">
        <v>116</v>
      </c>
      <c r="C42" s="10" t="s">
        <v>117</v>
      </c>
      <c r="D42" s="11">
        <f>+D43</f>
        <v>8000</v>
      </c>
      <c r="E42" s="11">
        <f>+E43</f>
        <v>8000</v>
      </c>
      <c r="F42" s="11">
        <f>+F43</f>
        <v>7743</v>
      </c>
      <c r="G42" s="11">
        <f>+G43</f>
        <v>7743</v>
      </c>
      <c r="H42" s="11">
        <f>+H43</f>
        <v>7743</v>
      </c>
      <c r="I42" s="11">
        <f>+I43</f>
        <v>7743</v>
      </c>
      <c r="J42" s="11">
        <f>H42-I42</f>
        <v>0</v>
      </c>
      <c r="K42" s="11">
        <f>+K43</f>
        <v>4559</v>
      </c>
    </row>
    <row r="43" spans="1:11" s="6" customFormat="1" x14ac:dyDescent="0.25">
      <c r="A43" s="10" t="s">
        <v>118</v>
      </c>
      <c r="B43" s="10" t="s">
        <v>119</v>
      </c>
      <c r="C43" s="10" t="s">
        <v>120</v>
      </c>
      <c r="D43" s="11">
        <v>8000</v>
      </c>
      <c r="E43" s="11">
        <v>8000</v>
      </c>
      <c r="F43" s="11">
        <v>7743</v>
      </c>
      <c r="G43" s="11">
        <v>7743</v>
      </c>
      <c r="H43" s="11">
        <v>7743</v>
      </c>
      <c r="I43" s="11">
        <v>7743</v>
      </c>
      <c r="J43" s="11">
        <f>H43-I43</f>
        <v>0</v>
      </c>
      <c r="K43" s="11">
        <v>4559</v>
      </c>
    </row>
    <row r="44" spans="1:11" s="6" customFormat="1" ht="33" x14ac:dyDescent="0.25">
      <c r="A44" s="10" t="s">
        <v>121</v>
      </c>
      <c r="B44" s="10" t="s">
        <v>122</v>
      </c>
      <c r="C44" s="10" t="s">
        <v>123</v>
      </c>
      <c r="D44" s="11">
        <f>D45</f>
        <v>14000</v>
      </c>
      <c r="E44" s="11">
        <f>E45</f>
        <v>14000</v>
      </c>
      <c r="F44" s="11">
        <f>F45</f>
        <v>11500</v>
      </c>
      <c r="G44" s="11">
        <f>G45</f>
        <v>11500</v>
      </c>
      <c r="H44" s="11">
        <f>H45</f>
        <v>11500</v>
      </c>
      <c r="I44" s="11">
        <f>I45</f>
        <v>11010</v>
      </c>
      <c r="J44" s="11">
        <f>H44-I44</f>
        <v>490</v>
      </c>
      <c r="K44" s="11">
        <f>K45</f>
        <v>11010</v>
      </c>
    </row>
    <row r="45" spans="1:11" s="6" customFormat="1" x14ac:dyDescent="0.25">
      <c r="A45" s="10" t="s">
        <v>124</v>
      </c>
      <c r="B45" s="10" t="s">
        <v>125</v>
      </c>
      <c r="C45" s="10" t="s">
        <v>126</v>
      </c>
      <c r="D45" s="11">
        <v>14000</v>
      </c>
      <c r="E45" s="11">
        <v>14000</v>
      </c>
      <c r="F45" s="11">
        <v>11500</v>
      </c>
      <c r="G45" s="11">
        <v>11500</v>
      </c>
      <c r="H45" s="11">
        <v>11500</v>
      </c>
      <c r="I45" s="11">
        <v>11010</v>
      </c>
      <c r="J45" s="11">
        <f>H45-I45</f>
        <v>490</v>
      </c>
      <c r="K45" s="11">
        <v>11010</v>
      </c>
    </row>
    <row r="46" spans="1:11" s="6" customFormat="1" ht="22.5" x14ac:dyDescent="0.25">
      <c r="A46" s="10" t="s">
        <v>127</v>
      </c>
      <c r="B46" s="10" t="s">
        <v>128</v>
      </c>
      <c r="C46" s="10" t="s">
        <v>129</v>
      </c>
      <c r="D46" s="11">
        <f>D49</f>
        <v>0</v>
      </c>
      <c r="E46" s="11">
        <f>E49</f>
        <v>0</v>
      </c>
      <c r="F46" s="11">
        <f>F49</f>
        <v>0</v>
      </c>
      <c r="G46" s="11">
        <f>G49</f>
        <v>0</v>
      </c>
      <c r="H46" s="11">
        <f>H49</f>
        <v>0</v>
      </c>
      <c r="I46" s="11">
        <f>I49</f>
        <v>-4299</v>
      </c>
      <c r="J46" s="11">
        <f>H46-I46</f>
        <v>4299</v>
      </c>
      <c r="K46" s="11">
        <f>K49</f>
        <v>0</v>
      </c>
    </row>
    <row r="47" spans="1:11" s="6" customFormat="1" ht="22.5" x14ac:dyDescent="0.25">
      <c r="A47" s="10" t="s">
        <v>130</v>
      </c>
      <c r="B47" s="10" t="s">
        <v>131</v>
      </c>
      <c r="C47" s="10" t="s">
        <v>132</v>
      </c>
      <c r="D47" s="11">
        <f>D49</f>
        <v>0</v>
      </c>
      <c r="E47" s="11">
        <f>E49</f>
        <v>0</v>
      </c>
      <c r="F47" s="11">
        <f>F49</f>
        <v>0</v>
      </c>
      <c r="G47" s="11">
        <f>G49</f>
        <v>0</v>
      </c>
      <c r="H47" s="11">
        <f>H49</f>
        <v>0</v>
      </c>
      <c r="I47" s="11">
        <f>I49</f>
        <v>-4299</v>
      </c>
      <c r="J47" s="11">
        <f>H47-I47</f>
        <v>4299</v>
      </c>
      <c r="K47" s="11">
        <f>K49</f>
        <v>0</v>
      </c>
    </row>
    <row r="48" spans="1:11" s="6" customFormat="1" ht="22.5" x14ac:dyDescent="0.25">
      <c r="A48" s="10" t="s">
        <v>133</v>
      </c>
      <c r="B48" s="10" t="s">
        <v>134</v>
      </c>
      <c r="C48" s="10" t="s">
        <v>135</v>
      </c>
      <c r="D48" s="11">
        <f>D49</f>
        <v>0</v>
      </c>
      <c r="E48" s="11">
        <f>E49</f>
        <v>0</v>
      </c>
      <c r="F48" s="11">
        <f>F49</f>
        <v>0</v>
      </c>
      <c r="G48" s="11">
        <f>G49</f>
        <v>0</v>
      </c>
      <c r="H48" s="11">
        <f>H49</f>
        <v>0</v>
      </c>
      <c r="I48" s="11">
        <f>I49</f>
        <v>-4299</v>
      </c>
      <c r="J48" s="11">
        <f>H48-I48</f>
        <v>4299</v>
      </c>
      <c r="K48" s="11">
        <f>K49</f>
        <v>0</v>
      </c>
    </row>
    <row r="49" spans="1:12" s="6" customFormat="1" ht="22.5" x14ac:dyDescent="0.25">
      <c r="A49" s="10" t="s">
        <v>136</v>
      </c>
      <c r="B49" s="10" t="s">
        <v>137</v>
      </c>
      <c r="C49" s="10" t="s">
        <v>138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-4299</v>
      </c>
      <c r="J49" s="11">
        <f>H49-I49</f>
        <v>4299</v>
      </c>
      <c r="K49" s="11">
        <v>0</v>
      </c>
    </row>
    <row r="50" spans="1:12" s="6" customFormat="1" ht="22.5" x14ac:dyDescent="0.25">
      <c r="A50" s="10" t="s">
        <v>139</v>
      </c>
      <c r="B50" s="10" t="s">
        <v>140</v>
      </c>
      <c r="C50" s="10" t="s">
        <v>141</v>
      </c>
      <c r="D50" s="11">
        <f>+D51</f>
        <v>0</v>
      </c>
      <c r="E50" s="11">
        <f>+E51</f>
        <v>0</v>
      </c>
      <c r="F50" s="11">
        <f>+F51</f>
        <v>0</v>
      </c>
      <c r="G50" s="11">
        <f>+G51</f>
        <v>0</v>
      </c>
      <c r="H50" s="11">
        <f>+H51</f>
        <v>0</v>
      </c>
      <c r="I50" s="11">
        <f>+I51</f>
        <v>0</v>
      </c>
      <c r="J50" s="11">
        <f>H50-I50</f>
        <v>0</v>
      </c>
      <c r="K50" s="11">
        <f>+K51</f>
        <v>47806</v>
      </c>
    </row>
    <row r="51" spans="1:12" s="6" customFormat="1" x14ac:dyDescent="0.25">
      <c r="A51" s="10" t="s">
        <v>142</v>
      </c>
      <c r="B51" s="10" t="s">
        <v>143</v>
      </c>
      <c r="C51" s="10" t="s">
        <v>144</v>
      </c>
      <c r="D51" s="11">
        <f>D52</f>
        <v>0</v>
      </c>
      <c r="E51" s="11">
        <f>E52</f>
        <v>0</v>
      </c>
      <c r="F51" s="11">
        <f>F52</f>
        <v>0</v>
      </c>
      <c r="G51" s="11">
        <f>G52</f>
        <v>0</v>
      </c>
      <c r="H51" s="11">
        <f>H52</f>
        <v>0</v>
      </c>
      <c r="I51" s="11">
        <f>I52</f>
        <v>0</v>
      </c>
      <c r="J51" s="11">
        <f>H51-I51</f>
        <v>0</v>
      </c>
      <c r="K51" s="11">
        <f>K52</f>
        <v>47806</v>
      </c>
    </row>
    <row r="52" spans="1:12" s="6" customFormat="1" ht="22.5" x14ac:dyDescent="0.25">
      <c r="A52" s="10" t="s">
        <v>145</v>
      </c>
      <c r="B52" s="10" t="s">
        <v>146</v>
      </c>
      <c r="C52" s="10" t="s">
        <v>147</v>
      </c>
      <c r="D52" s="11">
        <f>D53</f>
        <v>0</v>
      </c>
      <c r="E52" s="11">
        <f>E53</f>
        <v>0</v>
      </c>
      <c r="F52" s="11">
        <f>F53</f>
        <v>0</v>
      </c>
      <c r="G52" s="11">
        <f>G53</f>
        <v>0</v>
      </c>
      <c r="H52" s="11">
        <f>H53</f>
        <v>0</v>
      </c>
      <c r="I52" s="11">
        <f>I53</f>
        <v>0</v>
      </c>
      <c r="J52" s="11">
        <f>H52-I52</f>
        <v>0</v>
      </c>
      <c r="K52" s="11">
        <f>K53</f>
        <v>47806</v>
      </c>
    </row>
    <row r="53" spans="1:12" s="6" customFormat="1" x14ac:dyDescent="0.25">
      <c r="A53" s="10" t="s">
        <v>148</v>
      </c>
      <c r="B53" s="10" t="s">
        <v>149</v>
      </c>
      <c r="C53" s="10" t="s">
        <v>150</v>
      </c>
      <c r="D53" s="11">
        <f>+D54+D55+D56</f>
        <v>0</v>
      </c>
      <c r="E53" s="11">
        <f>+E54+E55+E56</f>
        <v>0</v>
      </c>
      <c r="F53" s="11">
        <f>+F54+F55+F56</f>
        <v>0</v>
      </c>
      <c r="G53" s="11">
        <f>+G54+G55+G56</f>
        <v>0</v>
      </c>
      <c r="H53" s="11">
        <f>+H54+H55+H56</f>
        <v>0</v>
      </c>
      <c r="I53" s="11">
        <f>+I54+I55+I56</f>
        <v>0</v>
      </c>
      <c r="J53" s="11">
        <f>H53-I53</f>
        <v>0</v>
      </c>
      <c r="K53" s="11">
        <f>+K54+K55+K56</f>
        <v>47806</v>
      </c>
    </row>
    <row r="54" spans="1:12" s="6" customFormat="1" x14ac:dyDescent="0.25">
      <c r="A54" s="10" t="s">
        <v>151</v>
      </c>
      <c r="B54" s="10" t="s">
        <v>152</v>
      </c>
      <c r="C54" s="10" t="s">
        <v>153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f>H54-I54</f>
        <v>0</v>
      </c>
      <c r="K54" s="11">
        <v>45539</v>
      </c>
    </row>
    <row r="55" spans="1:12" s="6" customFormat="1" ht="22.5" x14ac:dyDescent="0.25">
      <c r="A55" s="10" t="s">
        <v>154</v>
      </c>
      <c r="B55" s="10" t="s">
        <v>155</v>
      </c>
      <c r="C55" s="10" t="s">
        <v>156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f>H55-I55</f>
        <v>0</v>
      </c>
      <c r="K55" s="11">
        <v>1610</v>
      </c>
    </row>
    <row r="56" spans="1:12" s="6" customFormat="1" x14ac:dyDescent="0.25">
      <c r="A56" s="10" t="s">
        <v>157</v>
      </c>
      <c r="B56" s="10" t="s">
        <v>158</v>
      </c>
      <c r="C56" s="10" t="s">
        <v>159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f>H56-I56</f>
        <v>0</v>
      </c>
      <c r="K56" s="11">
        <v>657</v>
      </c>
    </row>
    <row r="57" spans="1:12" s="6" customFormat="1" x14ac:dyDescent="0.25">
      <c r="A57" s="8"/>
      <c r="B57" s="8"/>
      <c r="C57" s="8"/>
      <c r="D57" s="9"/>
      <c r="E57" s="9"/>
      <c r="F57" s="9"/>
      <c r="G57" s="9"/>
      <c r="H57" s="9"/>
      <c r="I57" s="9"/>
      <c r="J57" s="9"/>
      <c r="K57" s="9"/>
    </row>
    <row r="58" spans="1:12" x14ac:dyDescent="0.25">
      <c r="A58" s="13" t="s">
        <v>160</v>
      </c>
      <c r="B58" s="13"/>
      <c r="C58" s="13"/>
      <c r="D58" s="13"/>
      <c r="E58" s="13" t="s">
        <v>162</v>
      </c>
      <c r="F58" s="13"/>
      <c r="G58" s="13"/>
      <c r="H58" s="13"/>
      <c r="I58" s="13" t="s">
        <v>163</v>
      </c>
      <c r="J58" s="13"/>
      <c r="K58" s="13"/>
      <c r="L58" s="13"/>
    </row>
    <row r="59" spans="1:12" x14ac:dyDescent="0.25">
      <c r="A59" s="3" t="s">
        <v>161</v>
      </c>
      <c r="B59" s="3"/>
      <c r="C59" s="3"/>
      <c r="D59" s="3"/>
      <c r="E59" s="3"/>
      <c r="F59" s="3"/>
      <c r="G59" s="3"/>
      <c r="H59" s="3"/>
      <c r="I59" s="3" t="s">
        <v>164</v>
      </c>
      <c r="J59" s="3"/>
      <c r="K59" s="3"/>
      <c r="L59" s="3"/>
    </row>
    <row r="115" spans="1:20" x14ac:dyDescent="0.25">
      <c r="A115" s="12"/>
      <c r="B115" s="12"/>
      <c r="C115" s="12"/>
      <c r="D115" s="12"/>
      <c r="I115" s="12"/>
      <c r="J115" s="12"/>
      <c r="K115" s="12"/>
      <c r="L115" s="12"/>
      <c r="Q115" s="12"/>
      <c r="R115" s="12"/>
      <c r="S115" s="12"/>
      <c r="T115" s="12"/>
    </row>
  </sheetData>
  <mergeCells count="21">
    <mergeCell ref="A58:D58"/>
    <mergeCell ref="A59:D59"/>
    <mergeCell ref="E58:H58"/>
    <mergeCell ref="E59:H59"/>
    <mergeCell ref="I58:L58"/>
    <mergeCell ref="I59:L59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2017-11-12T10:03:04Z</dcterms:created>
  <dcterms:modified xsi:type="dcterms:W3CDTF">2017-11-12T10:03:06Z</dcterms:modified>
</cp:coreProperties>
</file>